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9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<sst xmlns="http://schemas.openxmlformats.org/spreadsheetml/2006/main" count="33" uniqueCount="26">
  <si>
    <t>2021年1-12月省市涉农资金执行情况表</t>
  </si>
  <si>
    <t>单位：元</t>
  </si>
  <si>
    <t>序号</t>
  </si>
  <si>
    <t>区业务主管部门</t>
  </si>
  <si>
    <t>使用单位</t>
  </si>
  <si>
    <t>项目名称</t>
  </si>
  <si>
    <t>年初预算</t>
  </si>
  <si>
    <t>1-12月支出</t>
  </si>
  <si>
    <t>1-12月支出进度</t>
  </si>
  <si>
    <t>备注</t>
  </si>
  <si>
    <t>总计</t>
  </si>
  <si>
    <t>一、省级涉农资金</t>
  </si>
  <si>
    <t>区水务局</t>
  </si>
  <si>
    <t>九佛街</t>
  </si>
  <si>
    <t>粤财农[2021]11号2021年省级涉农专项转移支付资金</t>
  </si>
  <si>
    <t>长岭街</t>
  </si>
  <si>
    <t>小计</t>
  </si>
  <si>
    <t>区规划和自然资源局</t>
  </si>
  <si>
    <t>区财政投资建设项目管理中心</t>
  </si>
  <si>
    <t>广汕公路（长平-增城界）两侧山体林相改造升级工程</t>
  </si>
  <si>
    <t>区林政监察大队</t>
  </si>
  <si>
    <t>二、市级涉农资金</t>
  </si>
  <si>
    <t>区农业农村局</t>
  </si>
  <si>
    <t>（预下达）穗财农〔2020〕97号市农业农村局2021年转移支付预算项目资金（广州市农民专业合作社扶持项目）</t>
  </si>
  <si>
    <t>（预下达）穗财农〔2020〕97号市农业农村局2021年转移支付预算项目资金（农产品质量安全体系建设项目）</t>
  </si>
  <si>
    <t>（预下达）穗财农〔2020〕97号市农业农村局2021年转移支付预算项目资金（高标准农田建设项目）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</si>
</sst>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name val="SimSun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2"/>
      <color indexed="20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 style="thin"/>
      <top/>
      <bottom>
        <color indexed="63"/>
      </bottom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Protection="0">
      <alignment/>
    </xf>
    <xf numFmtId="0" fontId="31" fillId="0" borderId="0" applyNumberFormat="0" applyFill="0" applyBorder="0" applyAlignment="0" applyProtection="0"/>
    <xf numFmtId="0" fontId="7" fillId="0" borderId="0">
      <alignment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0" borderId="0" applyNumberFormat="0" applyFont="0" applyFill="0" applyBorder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5" fillId="0" borderId="0">
      <alignment vertical="center"/>
      <protection/>
    </xf>
    <xf numFmtId="0" fontId="39" fillId="11" borderId="5" applyNumberFormat="0" applyAlignment="0" applyProtection="0"/>
    <xf numFmtId="0" fontId="40" fillId="11" borderId="1" applyNumberFormat="0" applyAlignment="0" applyProtection="0"/>
    <xf numFmtId="0" fontId="0" fillId="0" borderId="0" applyNumberFormat="0" applyFont="0" applyFill="0" applyBorder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/>
      <protection/>
    </xf>
    <xf numFmtId="0" fontId="23" fillId="33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NumberFormat="0" applyFont="0" applyFill="0" applyBorder="0" applyAlignment="0" applyProtection="0"/>
    <xf numFmtId="0" fontId="25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72" applyFont="1" applyFill="1" applyAlignment="1" applyProtection="1">
      <alignment horizontal="center" vertical="center" wrapText="1"/>
      <protection/>
    </xf>
    <xf numFmtId="176" fontId="3" fillId="0" borderId="0" xfId="72" applyNumberFormat="1" applyFont="1" applyFill="1" applyAlignment="1" applyProtection="1">
      <alignment horizontal="center" vertical="center" wrapText="1"/>
      <protection/>
    </xf>
    <xf numFmtId="0" fontId="0" fillId="0" borderId="0" xfId="72" applyFont="1" applyAlignment="1" applyProtection="1">
      <alignment vertical="center" wrapText="1"/>
      <protection/>
    </xf>
    <xf numFmtId="176" fontId="0" fillId="0" borderId="0" xfId="72" applyNumberFormat="1" applyFont="1" applyFill="1" applyAlignment="1" applyProtection="1">
      <alignment horizontal="center" vertical="center" wrapText="1"/>
      <protection/>
    </xf>
    <xf numFmtId="43" fontId="0" fillId="0" borderId="0" xfId="72" applyNumberFormat="1" applyFont="1" applyAlignment="1" applyProtection="1">
      <alignment horizontal="center" vertical="center" wrapText="1"/>
      <protection/>
    </xf>
    <xf numFmtId="0" fontId="0" fillId="0" borderId="0" xfId="72" applyFont="1" applyAlignment="1" applyProtection="1">
      <alignment horizontal="center" vertical="center" wrapText="1"/>
      <protection/>
    </xf>
    <xf numFmtId="0" fontId="2" fillId="0" borderId="9" xfId="72" applyFont="1" applyFill="1" applyBorder="1" applyAlignment="1" applyProtection="1">
      <alignment horizontal="center" vertical="center" wrapText="1"/>
      <protection/>
    </xf>
    <xf numFmtId="0" fontId="2" fillId="0" borderId="9" xfId="72" applyFont="1" applyFill="1" applyBorder="1" applyAlignment="1" applyProtection="1">
      <alignment horizontal="center" vertical="center" wrapText="1"/>
      <protection/>
    </xf>
    <xf numFmtId="176" fontId="2" fillId="0" borderId="9" xfId="72" applyNumberFormat="1" applyFont="1" applyFill="1" applyBorder="1" applyAlignment="1" applyProtection="1">
      <alignment horizontal="center" vertical="center" wrapText="1"/>
      <protection/>
    </xf>
    <xf numFmtId="0" fontId="2" fillId="0" borderId="10" xfId="72" applyFont="1" applyFill="1" applyBorder="1" applyAlignment="1" applyProtection="1">
      <alignment horizontal="center" vertical="center" wrapText="1"/>
      <protection/>
    </xf>
    <xf numFmtId="0" fontId="2" fillId="0" borderId="11" xfId="72" applyFont="1" applyFill="1" applyBorder="1" applyAlignment="1" applyProtection="1">
      <alignment horizontal="center" vertical="center" wrapText="1"/>
      <protection/>
    </xf>
    <xf numFmtId="10" fontId="2" fillId="0" borderId="10" xfId="72" applyNumberFormat="1" applyFont="1" applyFill="1" applyBorder="1" applyAlignment="1" applyProtection="1">
      <alignment horizontal="center" vertical="center" wrapText="1"/>
      <protection/>
    </xf>
    <xf numFmtId="0" fontId="2" fillId="0" borderId="12" xfId="72" applyFont="1" applyFill="1" applyBorder="1" applyAlignment="1" applyProtection="1">
      <alignment horizontal="center" vertical="center" wrapText="1"/>
      <protection/>
    </xf>
    <xf numFmtId="10" fontId="2" fillId="0" borderId="13" xfId="72" applyNumberFormat="1" applyFont="1" applyFill="1" applyBorder="1" applyAlignment="1" applyProtection="1">
      <alignment horizontal="center" vertical="center" wrapText="1"/>
      <protection/>
    </xf>
    <xf numFmtId="0" fontId="2" fillId="0" borderId="9" xfId="72" applyFont="1" applyFill="1" applyBorder="1" applyAlignment="1" applyProtection="1">
      <alignment horizontal="center" vertical="center" wrapText="1"/>
      <protection/>
    </xf>
    <xf numFmtId="0" fontId="0" fillId="0" borderId="9" xfId="72" applyFont="1" applyFill="1" applyBorder="1" applyAlignment="1" applyProtection="1">
      <alignment horizontal="center" vertical="center" wrapText="1"/>
      <protection/>
    </xf>
    <xf numFmtId="49" fontId="0" fillId="0" borderId="9" xfId="78" applyNumberFormat="1" applyFont="1" applyFill="1" applyBorder="1" applyAlignment="1">
      <alignment horizontal="center" vertical="center" wrapText="1"/>
      <protection/>
    </xf>
    <xf numFmtId="49" fontId="0" fillId="0" borderId="14" xfId="78" applyNumberFormat="1" applyFont="1" applyFill="1" applyBorder="1" applyAlignment="1">
      <alignment vertical="center" wrapText="1"/>
      <protection/>
    </xf>
    <xf numFmtId="43" fontId="0" fillId="0" borderId="9" xfId="78" applyNumberFormat="1" applyFont="1" applyFill="1" applyBorder="1" applyAlignment="1">
      <alignment horizontal="center" vertical="center"/>
      <protection/>
    </xf>
    <xf numFmtId="43" fontId="0" fillId="0" borderId="15" xfId="78" applyNumberFormat="1" applyFont="1" applyFill="1" applyBorder="1" applyAlignment="1">
      <alignment horizontal="center" vertical="center"/>
      <protection/>
    </xf>
    <xf numFmtId="10" fontId="0" fillId="0" borderId="10" xfId="72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vertical="center" wrapText="1"/>
    </xf>
    <xf numFmtId="10" fontId="0" fillId="0" borderId="13" xfId="72" applyNumberFormat="1" applyFont="1" applyFill="1" applyBorder="1" applyAlignment="1" applyProtection="1">
      <alignment horizontal="center" vertical="center" wrapText="1"/>
      <protection/>
    </xf>
    <xf numFmtId="0" fontId="0" fillId="0" borderId="9" xfId="72" applyFont="1" applyFill="1" applyBorder="1" applyAlignment="1" applyProtection="1">
      <alignment vertical="center" wrapText="1"/>
      <protection/>
    </xf>
    <xf numFmtId="49" fontId="0" fillId="0" borderId="11" xfId="78" applyNumberFormat="1" applyFont="1" applyFill="1" applyBorder="1" applyAlignment="1">
      <alignment horizontal="center" vertical="center" wrapText="1"/>
      <protection/>
    </xf>
    <xf numFmtId="49" fontId="0" fillId="0" borderId="16" xfId="78" applyNumberFormat="1" applyFont="1" applyFill="1" applyBorder="1" applyAlignment="1">
      <alignment horizontal="center" vertical="center" wrapText="1"/>
      <protection/>
    </xf>
    <xf numFmtId="0" fontId="0" fillId="0" borderId="9" xfId="72" applyFont="1" applyFill="1" applyBorder="1" applyAlignment="1" applyProtection="1">
      <alignment horizontal="center" vertical="center" wrapText="1"/>
      <protection/>
    </xf>
    <xf numFmtId="0" fontId="0" fillId="0" borderId="10" xfId="72" applyFont="1" applyFill="1" applyBorder="1" applyAlignment="1" applyProtection="1">
      <alignment horizontal="center" vertical="center" wrapText="1"/>
      <protection/>
    </xf>
    <xf numFmtId="49" fontId="0" fillId="0" borderId="17" xfId="78" applyNumberFormat="1" applyFont="1" applyFill="1" applyBorder="1" applyAlignment="1">
      <alignment horizontal="center" vertical="center" wrapText="1"/>
      <protection/>
    </xf>
    <xf numFmtId="43" fontId="0" fillId="0" borderId="12" xfId="78" applyNumberFormat="1" applyFont="1" applyFill="1" applyBorder="1" applyAlignment="1">
      <alignment horizontal="center" vertical="center"/>
      <protection/>
    </xf>
    <xf numFmtId="43" fontId="0" fillId="0" borderId="14" xfId="78" applyNumberFormat="1" applyFont="1" applyFill="1" applyBorder="1" applyAlignment="1">
      <alignment horizontal="center" vertical="center"/>
      <protection/>
    </xf>
    <xf numFmtId="49" fontId="0" fillId="0" borderId="9" xfId="78" applyNumberFormat="1" applyFont="1" applyFill="1" applyBorder="1" applyAlignment="1">
      <alignment vertical="center" wrapText="1"/>
      <protection/>
    </xf>
    <xf numFmtId="49" fontId="0" fillId="0" borderId="18" xfId="78" applyNumberFormat="1" applyFont="1" applyFill="1" applyBorder="1" applyAlignment="1">
      <alignment horizontal="center" vertical="center" wrapText="1"/>
      <protection/>
    </xf>
    <xf numFmtId="0" fontId="0" fillId="0" borderId="9" xfId="72" applyFont="1" applyFill="1" applyBorder="1" applyAlignment="1" applyProtection="1">
      <alignment vertical="center" wrapText="1"/>
      <protection/>
    </xf>
    <xf numFmtId="49" fontId="0" fillId="0" borderId="19" xfId="78" applyNumberFormat="1" applyFont="1" applyFill="1" applyBorder="1" applyAlignment="1">
      <alignment vertical="center" wrapText="1"/>
      <protection/>
    </xf>
    <xf numFmtId="49" fontId="0" fillId="0" borderId="20" xfId="78" applyNumberFormat="1" applyFont="1" applyFill="1" applyBorder="1" applyAlignment="1">
      <alignment horizontal="center" vertical="center" wrapText="1"/>
      <protection/>
    </xf>
    <xf numFmtId="43" fontId="0" fillId="0" borderId="21" xfId="78" applyNumberFormat="1" applyFont="1" applyFill="1" applyBorder="1" applyAlignment="1">
      <alignment horizontal="center" vertical="center"/>
      <protection/>
    </xf>
    <xf numFmtId="0" fontId="2" fillId="0" borderId="22" xfId="72" applyFont="1" applyFill="1" applyBorder="1" applyAlignment="1" applyProtection="1">
      <alignment horizontal="center" vertical="center" wrapText="1"/>
      <protection/>
    </xf>
    <xf numFmtId="49" fontId="0" fillId="0" borderId="23" xfId="78" applyNumberFormat="1" applyFont="1" applyFill="1" applyBorder="1" applyAlignment="1">
      <alignment horizontal="center" vertical="center" wrapText="1"/>
      <protection/>
    </xf>
    <xf numFmtId="43" fontId="2" fillId="0" borderId="15" xfId="78" applyNumberFormat="1" applyFont="1" applyFill="1" applyBorder="1" applyAlignment="1">
      <alignment horizontal="center" vertical="center"/>
      <protection/>
    </xf>
    <xf numFmtId="49" fontId="0" fillId="0" borderId="10" xfId="78" applyNumberFormat="1" applyFont="1" applyFill="1" applyBorder="1" applyAlignment="1">
      <alignment horizontal="center" vertical="center" wrapText="1"/>
      <protection/>
    </xf>
    <xf numFmtId="49" fontId="0" fillId="0" borderId="14" xfId="78" applyNumberFormat="1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</cellXfs>
  <cellStyles count="71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 2_Sheet1" xfId="28"/>
    <cellStyle name="Followed Hyperlink" xfId="29"/>
    <cellStyle name="常规_Sheet1_7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常规_Sheet1_10" xfId="38"/>
    <cellStyle name="标题 2" xfId="39"/>
    <cellStyle name="60% - 强调文字颜色 1" xfId="40"/>
    <cellStyle name="标题 3" xfId="41"/>
    <cellStyle name="60% - 强调文字颜色 4" xfId="42"/>
    <cellStyle name="常规_Sheet1_14" xfId="43"/>
    <cellStyle name="输出" xfId="44"/>
    <cellStyle name="计算" xfId="45"/>
    <cellStyle name="常规_Sheet1_9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Sheet1_5" xfId="70"/>
    <cellStyle name="@ET_Style?CF_Style_1" xfId="71"/>
    <cellStyle name="常规 2" xfId="72"/>
    <cellStyle name="常规_Sheet1" xfId="73"/>
    <cellStyle name="常规_Sheet1_1" xfId="74"/>
    <cellStyle name="常规_Sheet1_2" xfId="75"/>
    <cellStyle name="常规_Sheet1_3" xfId="76"/>
    <cellStyle name="常规_Sheet1_8" xfId="77"/>
    <cellStyle name="常规_区投资促进局_4" xfId="78"/>
    <cellStyle name="常规_Sheet1_11" xfId="79"/>
    <cellStyle name="常规_Sheet1_12" xfId="80"/>
    <cellStyle name="常规_Sheet1_13" xfId="81"/>
    <cellStyle name="常规_Sheet1_15" xfId="82"/>
    <cellStyle name="常规_Sheet1_16" xfId="83"/>
    <cellStyle name="常规_一级项目 (2)_1" xfId="84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SheetLayoutView="100" workbookViewId="0" topLeftCell="A1">
      <selection activeCell="J13" sqref="J13"/>
    </sheetView>
  </sheetViews>
  <sheetFormatPr defaultColWidth="9.00390625" defaultRowHeight="14.25"/>
  <cols>
    <col min="1" max="1" width="9.00390625" style="2" customWidth="1"/>
    <col min="2" max="2" width="16.625" style="2" bestFit="1" customWidth="1"/>
    <col min="3" max="3" width="26.625" style="2" bestFit="1" customWidth="1"/>
    <col min="4" max="4" width="48.00390625" style="3" customWidth="1"/>
    <col min="5" max="6" width="17.875" style="4" bestFit="1" customWidth="1"/>
    <col min="7" max="7" width="15.625" style="5" customWidth="1"/>
    <col min="8" max="8" width="29.50390625" style="2" customWidth="1"/>
    <col min="9" max="254" width="9.00390625" style="2" customWidth="1"/>
  </cols>
  <sheetData>
    <row r="1" spans="1:8" ht="37.5" customHeight="1">
      <c r="A1" s="6" t="s">
        <v>0</v>
      </c>
      <c r="B1" s="6"/>
      <c r="C1" s="6"/>
      <c r="D1" s="6"/>
      <c r="E1" s="7"/>
      <c r="F1" s="7"/>
      <c r="G1" s="6"/>
      <c r="H1" s="6"/>
    </row>
    <row r="2" spans="1:8" ht="14.25">
      <c r="A2" s="8"/>
      <c r="B2" s="8"/>
      <c r="C2" s="8"/>
      <c r="D2" s="8"/>
      <c r="E2" s="9"/>
      <c r="F2" s="9"/>
      <c r="G2" s="10"/>
      <c r="H2" s="11" t="s">
        <v>1</v>
      </c>
    </row>
    <row r="3" spans="1:8" s="1" customFormat="1" ht="28.5">
      <c r="A3" s="12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4" t="s">
        <v>7</v>
      </c>
      <c r="G3" s="15" t="s">
        <v>8</v>
      </c>
      <c r="H3" s="12" t="s">
        <v>9</v>
      </c>
    </row>
    <row r="4" spans="1:8" ht="27.75" customHeight="1">
      <c r="A4" s="16" t="s">
        <v>10</v>
      </c>
      <c r="B4" s="16"/>
      <c r="C4" s="16"/>
      <c r="D4" s="12"/>
      <c r="E4" s="14">
        <f>E5+E12</f>
        <v>4990000</v>
      </c>
      <c r="F4" s="14">
        <f>F5+F12</f>
        <v>4959000</v>
      </c>
      <c r="G4" s="17">
        <f>F4/E4</f>
        <v>0.9937875751503006</v>
      </c>
      <c r="H4" s="13"/>
    </row>
    <row r="5" spans="1:8" ht="27.75" customHeight="1">
      <c r="A5" s="12" t="s">
        <v>11</v>
      </c>
      <c r="B5" s="12"/>
      <c r="C5" s="12"/>
      <c r="D5" s="18"/>
      <c r="E5" s="14">
        <f>E8+E11</f>
        <v>4460000</v>
      </c>
      <c r="F5" s="14">
        <f>F8+F11</f>
        <v>4460000</v>
      </c>
      <c r="G5" s="19">
        <f aca="true" t="shared" si="0" ref="G5:G15">IF(E5=0,"-",F5/E5)</f>
        <v>1</v>
      </c>
      <c r="H5" s="20"/>
    </row>
    <row r="6" spans="1:8" ht="99" customHeight="1">
      <c r="A6" s="21">
        <v>1</v>
      </c>
      <c r="B6" s="22" t="s">
        <v>12</v>
      </c>
      <c r="C6" s="22" t="s">
        <v>13</v>
      </c>
      <c r="D6" s="23" t="s">
        <v>14</v>
      </c>
      <c r="E6" s="24">
        <v>920000</v>
      </c>
      <c r="F6" s="25">
        <v>920000</v>
      </c>
      <c r="G6" s="26">
        <f t="shared" si="0"/>
        <v>1</v>
      </c>
      <c r="H6" s="27"/>
    </row>
    <row r="7" spans="1:8" ht="45.75" customHeight="1">
      <c r="A7" s="21"/>
      <c r="B7" s="22"/>
      <c r="C7" s="22" t="s">
        <v>15</v>
      </c>
      <c r="D7" s="23" t="s">
        <v>14</v>
      </c>
      <c r="E7" s="24">
        <v>50000</v>
      </c>
      <c r="F7" s="25">
        <v>50000</v>
      </c>
      <c r="G7" s="28">
        <f t="shared" si="0"/>
        <v>1</v>
      </c>
      <c r="H7" s="29"/>
    </row>
    <row r="8" spans="1:8" ht="21" customHeight="1">
      <c r="A8" s="21"/>
      <c r="B8" s="30"/>
      <c r="C8" s="31" t="s">
        <v>16</v>
      </c>
      <c r="D8" s="31"/>
      <c r="E8" s="24">
        <f>SUM(E6:E7)</f>
        <v>970000</v>
      </c>
      <c r="F8" s="24">
        <f>SUM(F6:F7)</f>
        <v>970000</v>
      </c>
      <c r="G8" s="28">
        <f t="shared" si="0"/>
        <v>1</v>
      </c>
      <c r="H8" s="32"/>
    </row>
    <row r="9" spans="1:8" ht="48.75" customHeight="1">
      <c r="A9" s="33">
        <v>2</v>
      </c>
      <c r="B9" s="22" t="s">
        <v>17</v>
      </c>
      <c r="C9" s="34" t="s">
        <v>18</v>
      </c>
      <c r="D9" s="22" t="s">
        <v>19</v>
      </c>
      <c r="E9" s="35">
        <v>3060000</v>
      </c>
      <c r="F9" s="36">
        <v>3060000</v>
      </c>
      <c r="G9" s="26">
        <f t="shared" si="0"/>
        <v>1</v>
      </c>
      <c r="H9" s="32"/>
    </row>
    <row r="10" spans="1:8" ht="48.75" customHeight="1">
      <c r="A10" s="33"/>
      <c r="B10" s="37"/>
      <c r="C10" s="38" t="s">
        <v>20</v>
      </c>
      <c r="D10" s="23" t="s">
        <v>14</v>
      </c>
      <c r="E10" s="24">
        <v>430000</v>
      </c>
      <c r="F10" s="24">
        <v>430000</v>
      </c>
      <c r="G10" s="28">
        <f t="shared" si="0"/>
        <v>1</v>
      </c>
      <c r="H10" s="32"/>
    </row>
    <row r="11" spans="1:8" ht="24" customHeight="1">
      <c r="A11" s="39"/>
      <c r="B11" s="40"/>
      <c r="C11" s="22" t="s">
        <v>16</v>
      </c>
      <c r="D11" s="41"/>
      <c r="E11" s="42">
        <f>SUM(E9:E10)</f>
        <v>3490000</v>
      </c>
      <c r="F11" s="42">
        <f>SUM(F9:F10)</f>
        <v>3490000</v>
      </c>
      <c r="G11" s="28">
        <f t="shared" si="0"/>
        <v>1</v>
      </c>
      <c r="H11" s="32"/>
    </row>
    <row r="12" spans="1:8" ht="27.75" customHeight="1">
      <c r="A12" s="16" t="s">
        <v>21</v>
      </c>
      <c r="B12" s="16"/>
      <c r="C12" s="43"/>
      <c r="D12" s="44"/>
      <c r="E12" s="45">
        <f>E16</f>
        <v>530000</v>
      </c>
      <c r="F12" s="45">
        <f>F16</f>
        <v>499000</v>
      </c>
      <c r="G12" s="19">
        <f t="shared" si="0"/>
        <v>0.9415094339622642</v>
      </c>
      <c r="H12" s="32"/>
    </row>
    <row r="13" spans="1:8" ht="51" customHeight="1">
      <c r="A13" s="21">
        <v>2</v>
      </c>
      <c r="B13" s="46" t="s">
        <v>22</v>
      </c>
      <c r="C13" s="22" t="s">
        <v>22</v>
      </c>
      <c r="D13" s="23" t="s">
        <v>23</v>
      </c>
      <c r="E13" s="24">
        <v>50000</v>
      </c>
      <c r="F13" s="25">
        <v>19000</v>
      </c>
      <c r="G13" s="26">
        <f t="shared" si="0"/>
        <v>0.38</v>
      </c>
      <c r="H13" s="32"/>
    </row>
    <row r="14" spans="1:8" ht="42.75">
      <c r="A14" s="21"/>
      <c r="B14" s="22"/>
      <c r="C14" s="38" t="s">
        <v>22</v>
      </c>
      <c r="D14" s="23" t="s">
        <v>24</v>
      </c>
      <c r="E14" s="25">
        <v>460000</v>
      </c>
      <c r="F14" s="25">
        <v>460000</v>
      </c>
      <c r="G14" s="26">
        <f t="shared" si="0"/>
        <v>1</v>
      </c>
      <c r="H14" s="32"/>
    </row>
    <row r="15" spans="1:8" ht="30" customHeight="1">
      <c r="A15" s="21"/>
      <c r="B15" s="22"/>
      <c r="C15" s="47" t="s">
        <v>22</v>
      </c>
      <c r="D15" s="23" t="s">
        <v>25</v>
      </c>
      <c r="E15" s="25">
        <v>20000</v>
      </c>
      <c r="F15" s="25">
        <v>20000</v>
      </c>
      <c r="G15" s="28">
        <f t="shared" si="0"/>
        <v>1</v>
      </c>
      <c r="H15" s="32"/>
    </row>
    <row r="16" spans="1:8" ht="21" customHeight="1">
      <c r="A16" s="21"/>
      <c r="B16" s="22"/>
      <c r="C16" s="48" t="s">
        <v>16</v>
      </c>
      <c r="D16" s="49"/>
      <c r="E16" s="50">
        <f>SUM(E13:E15)</f>
        <v>530000</v>
      </c>
      <c r="F16" s="51">
        <f>SUM(F13:F15)</f>
        <v>499000</v>
      </c>
      <c r="G16" s="26">
        <f aca="true" t="shared" si="1" ref="G16:G24">IF(E16=0,"-",F16/E16)</f>
        <v>0.9415094339622642</v>
      </c>
      <c r="H16" s="52"/>
    </row>
  </sheetData>
  <sheetProtection/>
  <mergeCells count="13">
    <mergeCell ref="A1:H1"/>
    <mergeCell ref="A4:D4"/>
    <mergeCell ref="A5:C5"/>
    <mergeCell ref="C8:D8"/>
    <mergeCell ref="C11:D11"/>
    <mergeCell ref="A12:C12"/>
    <mergeCell ref="C16:D16"/>
    <mergeCell ref="A6:A8"/>
    <mergeCell ref="A9:A10"/>
    <mergeCell ref="A13:A16"/>
    <mergeCell ref="B6:B8"/>
    <mergeCell ref="B9:B10"/>
    <mergeCell ref="B13:B16"/>
  </mergeCells>
  <conditionalFormatting sqref="D3">
    <cfRule type="expression" priority="2" dxfId="0" stopIfTrue="1">
      <formula>AND(COUNTIF($D$3,D3)&gt;1,NOT(ISBLANK(D3)))</formula>
    </cfRule>
  </conditionalFormatting>
  <conditionalFormatting sqref="D1:D2">
    <cfRule type="expression" priority="1" dxfId="0" stopIfTrue="1">
      <formula>AND(COUNTIF($D$22:$D$65487,D1)+COUNTIF($D$17:$D$20,D1)+COUNTIF($D$1:$D$3,D1)+COUNTIF(#REF!,D1)&gt;1,NOT(ISBLANK(D1)))</formula>
    </cfRule>
  </conditionalFormatting>
  <printOptions/>
  <pageMargins left="0.7479166666666667" right="0.7479166666666667" top="0.9840277777777777" bottom="0.9840277777777777" header="0.5111111111111111" footer="0.5111111111111111"/>
  <pageSetup fitToHeight="3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刘成惠</dc:creator>
  <cp:keywords/>
  <dc:description/>
  <cp:lastModifiedBy>小林</cp:lastModifiedBy>
  <dcterms:created xsi:type="dcterms:W3CDTF">2019-11-11T02:46:14Z</dcterms:created>
  <dcterms:modified xsi:type="dcterms:W3CDTF">2022-01-05T09:46:22Z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