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90" activeTab="0"/>
  </bookViews>
  <sheets>
    <sheet name="Sheet1" sheetId="1" r:id="rId1"/>
  </sheets>
  <definedNames>
    <definedName name="_xlnm.Print_Area" localSheetId="0">'Sheet1'!$A$1:$O$70</definedName>
    <definedName name="_xlnm.Print_Titles" localSheetId="0">'Sheet1'!$4:$6</definedName>
  </definedNames>
  <calcPr fullCalcOnLoad="1"/>
</workbook>
</file>

<file path=xl/sharedStrings.xml><?xml version="1.0" encoding="utf-8"?>
<sst xmlns="http://schemas.openxmlformats.org/spreadsheetml/2006/main" count="234" uniqueCount="159">
  <si>
    <t>附件6</t>
  </si>
  <si>
    <t>黄埔区2022年涉农资金安排和项目实施明细情况表</t>
  </si>
  <si>
    <t>数据统计时间段：2022-1-1至2022-12-31</t>
  </si>
  <si>
    <t>序号</t>
  </si>
  <si>
    <t>省级主管部门</t>
  </si>
  <si>
    <t>一级项目名称</t>
  </si>
  <si>
    <t>具体项目名称</t>
  </si>
  <si>
    <t>所属县（市、区）</t>
  </si>
  <si>
    <t>资金安排情况（万元）</t>
  </si>
  <si>
    <t>资金使用情况（万元）</t>
  </si>
  <si>
    <t>资金执行率</t>
  </si>
  <si>
    <t>项目实施情况</t>
  </si>
  <si>
    <t>已达成的绩效目标情况
（逐个项目说明资金取得的成效，应有具体数据支撑，未开工（实施）的需说明原因）</t>
  </si>
  <si>
    <t>备注</t>
  </si>
  <si>
    <t>合计安排
金额</t>
  </si>
  <si>
    <t>1.省级涉农
资金</t>
  </si>
  <si>
    <t>2.其他资金</t>
  </si>
  <si>
    <t>合计支出
金额</t>
  </si>
  <si>
    <t>（从下拉列表中选择）</t>
  </si>
  <si>
    <t>A=B+C</t>
  </si>
  <si>
    <t>B</t>
  </si>
  <si>
    <t>C</t>
  </si>
  <si>
    <t>D=E+F</t>
  </si>
  <si>
    <t>E</t>
  </si>
  <si>
    <t>F</t>
  </si>
  <si>
    <t>G=D/A*100%</t>
  </si>
  <si>
    <t>合计</t>
  </si>
  <si>
    <t>省农业农村厅</t>
  </si>
  <si>
    <t>农田建设及管护</t>
  </si>
  <si>
    <t>高标准农田建设及改造提升</t>
  </si>
  <si>
    <t>黄埔区</t>
  </si>
  <si>
    <t>已完工（完成）</t>
  </si>
  <si>
    <t>黄埔区2022年度高标准农田改造提升建设任务1000亩，实际规划面积1022.65亩，项目于9月份开工，12月底完工。截至目前，黄埔区共建设高标准农田3.02万亩。</t>
  </si>
  <si>
    <t>农产品质量安全</t>
  </si>
  <si>
    <t>粤港澳大湾区“菜篮子”建设质量安全监管体系</t>
  </si>
  <si>
    <t>引导经营主体积极创建“菜篮子”生产基地，我区现有蔬菜生产基地2个；提升农产品品质水平，为粤港澳大湾区市场提供更多更优的食用农产品，拉动现代农业高质量发展，推动粤港澳大湾区“菜篮子”建设。全年发放生产基地落户奖23万元、使用生物农药等绿色防控产品奖励资金20万元，减少企业生产成本，减少化学农药使用量，全区农药使用量161.88吨，实现负增长。</t>
  </si>
  <si>
    <t>农产品质量安全监测财政补助项目</t>
  </si>
  <si>
    <t>2022年度抽检农产品任务量1000批次，完成抽检1074批次，任务完成率100%。被检对象包括小农户、企业、农业公园、合作社、农贸市场共228家次，检出合格样品1059批次，抽检合格率为98.6%。</t>
  </si>
  <si>
    <t>畜牧业转型升级</t>
  </si>
  <si>
    <t>2022年中央财政动物防疫等补助经费</t>
  </si>
  <si>
    <t>通过发放动物防疫补贴（犬9,355只，活禽4,000只），全区动物狂犬病发病率减低，无禽流感疫情发生。</t>
  </si>
  <si>
    <t>动植物疫病防控</t>
  </si>
  <si>
    <t>农作物重大病虫害防控项目</t>
  </si>
  <si>
    <t>2022年全区红火蚁总发生面积核减至4080亩，发生面积核减32%（市下达目标为发生面积核减25%），发生水平全部为三级及以下，无四级五级发生面积，防控区域防控效果达90%以上，顺利完成市下达防控目标任务，并在全市防控绩效考评中获评优秀，排名全市第二。全年完成红火蚁防控总面积约70486亩次，投入药剂数量约为49.205吨，总扑杀蚁巢数量为90510个。农作物重大病虫害不暴发成灾，重大植物疫情不恶性蔓延。</t>
  </si>
  <si>
    <t>2022年中央农业生产和水利救灾资金（第四批）</t>
  </si>
  <si>
    <t>推进农业绿色发展</t>
  </si>
  <si>
    <t>2022年中央财政农业资源及生态保护补助资金（第一、二批）-化肥减量增效-测土配方施肥技术推广</t>
  </si>
  <si>
    <t>完成9个土壤样品采集和20户农户施肥情况调查和系统填报工作。通过监测调查，指导科学施肥，促进化肥减量。</t>
  </si>
  <si>
    <t>政策性农业保险省级财政保费补贴</t>
  </si>
  <si>
    <t>市本级政策性农业保险保费补贴项目</t>
  </si>
  <si>
    <t>大力推动农业保险扩面、增品、提标，按时完成年度保险保费收入任务目标。</t>
  </si>
  <si>
    <t>构建现代乡村产业体系</t>
  </si>
  <si>
    <t>现代农业产业园</t>
  </si>
  <si>
    <t>建设（实施）中</t>
  </si>
  <si>
    <t>1.黄埔区现代种业（农作物）产业园建设。共有9个研发项目，各项目均在按计划推进中，累计申报通过省级以上农作物新品种审定登记9个，其中1个品种入选2022年国家农业主导品种，该9个项目基本均完成了2022年度绩效目标。总体上，实现了种业产业园汇聚优质农业种质资源，逐步树立“粤强种芯”黄埔担当的精气神。
2.黄埔区现代农业装备与服务产业园。共有3大功能环节，各项目均在按计划推进中，已建成极飞超级农场，完成农机自驾仪及物联传感器的研发和试用，自主研发精准饲喂器、智能环控器并投入使用，引进部分成果技术，正在建设大吉沙智慧农场。总体上，初步探索打造了高标准、可推广智慧农场场景实践应用基地，引进具有自主知识产权的核心技术1项，实现养殖过程信息化、智能化。</t>
  </si>
  <si>
    <t>高素质农民培育-全国农业科技现代化先行县产业发展带头人培育</t>
  </si>
  <si>
    <t>截止2022年12月31日未完成年度绩效目标。
已完成工作：已制定年度培训方案，并通过公开遴选的方式选定培训机构并签订合作协议，通过摸查培训需求，制定培训计划和课程。
未完成绩效目标的主要原因：本年度多次印发培训通知，准备举办培训班均遇到了新冠疫情影响，导致年度培训任务未能完成，按照项目合同规定，需等项目完成并通过验收后才能支付尾款，即13.5万元。以上情况已向市农业农村局汇报，市局同意我区培训任务在2023年第一季度完成。</t>
  </si>
  <si>
    <t>其他资金为市级补助45万元。我局已于2023年2月举办培训班2期，培训人数100人，完成了年度绩效目标培训人数不少于100人的绩效指标。计划3月份开展项目验收，通过验收后支付余款30%，预计2023年3月可完成100%支出。</t>
  </si>
  <si>
    <t>2022年度广州市农产品稳产保供贷款贴息</t>
  </si>
  <si>
    <t>对广东旺大集团股份有限公司、广州立达尔生物科技股份有限公司、广东新农人农业科技股份有限公司共3家农业龙头企业贷款贴息扶持金额共计97.31万元，撬动上述3家企业共计投入10570万元，推进我区农产品稳产保供工作。</t>
  </si>
  <si>
    <t>2021年新认定国家级及省级农业龙头企业奖励经费</t>
  </si>
  <si>
    <t>按政策文件要求对我区2021年度新认定的侨益物流股份有限公司(国家级)、广东新供销天业冷链物流有限公司（省级）、广州泽力医药科技有限公司（省级）共3家企业进行一次性扶持，进一步提高农业产业化发展程度。</t>
  </si>
  <si>
    <t>农业生产能力提升</t>
  </si>
  <si>
    <t>撂荒耕地复耕复种奖补</t>
  </si>
  <si>
    <t>已完成上级下达的15亩以上连片撂荒耕地复耕复种438.53亩的任务，完成率100%。</t>
  </si>
  <si>
    <t>实际种粮农民一次性补贴</t>
  </si>
  <si>
    <t>进一步激发和调动种植户积极性主动性，促进现代农业高质量发展，年度粮食种植面积8228亩，超额完成上级下达的不低于8059亩的任务。</t>
  </si>
  <si>
    <t>广州市种粮大户财政补贴项目</t>
  </si>
  <si>
    <t>省水利厅</t>
  </si>
  <si>
    <t>全面推进河长制湖长制</t>
  </si>
  <si>
    <t>黄埔区重点水利设施维护管理项目</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</si>
  <si>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</si>
  <si>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</si>
  <si>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</si>
  <si>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</si>
  <si>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</si>
  <si>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</si>
  <si>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</si>
  <si>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</si>
  <si>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</si>
  <si>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</si>
  <si>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完成了9.68公里金坑河、22.66公里乌涌、7.61公里乌涌左支流及24.12公里南岗河的日常管护。</t>
  </si>
  <si>
    <t>山龙新村村居光伏项目</t>
  </si>
  <si>
    <t>实施山龙新村村居光伏项目，项目于2022年完工，通过性能检测并完成并网发电。项目在小区范围内的46户居民楼屋顶建设总容量为293.4kWp独立并网的太阳能光伏发电系统。光伏电站年发电量约29.34万度电，年总收益约13.291万元，计划使用周期为25年。</t>
  </si>
  <si>
    <t>移民涉农项目（山龙新村村居光伏项目）预算评审后预算低于原投资估算金额，故2022年无安排相关资金。</t>
  </si>
  <si>
    <t>其他水利项目</t>
  </si>
  <si>
    <t>省林业局</t>
  </si>
  <si>
    <t>林业有害生物防控</t>
  </si>
  <si>
    <t>黄埔区2022年度林业有害生物（松材线虫病、薇甘菊）防治项目</t>
  </si>
  <si>
    <t>完成林地薇甘菊9400亩、松材线虫病9118亩的防治任务，统筹开展19100亩非林地薇甘菊防治，提前一年完成云埔街松材线虫病疫点镇拔除任务，压减松材线虫病疫情发生面积299亩；林业有害生物成灾率为22.84‰，控制在市下达成灾率指标33.83‰以内。</t>
  </si>
  <si>
    <t>黄埔区2022年林地红火蚁防治项目</t>
  </si>
  <si>
    <t>完成林地红火蚁防治1165亩，防治后发生程度控制在一级以下。</t>
  </si>
  <si>
    <t>黄埔区2022年植物检疫调查技术服务项目</t>
  </si>
  <si>
    <t>林业检疫性有害生物的种类、寄主植物调查准确率达100%。松材线虫病疫情专项普查覆盖率达100%。林业外来入侵物种普查重点区域覆盖率达95%，准确率达100%。</t>
  </si>
  <si>
    <t>黄埔区2022年松材线虫病、薇甘菊防治作业设计技术服务项目</t>
  </si>
  <si>
    <t>完成林地薇甘菊9400亩、非林地薇甘菊19100亩、松材线虫病9118亩的防治作业设计，通过专家评审。</t>
  </si>
  <si>
    <t>黄埔区2022年薇甘菊防治质量核查项目</t>
  </si>
  <si>
    <t>完成林地薇甘菊9400亩、非林地薇甘菊19100亩第一轮全面防治后的防治质量核验，发出防治限期整改通知书23份，督促相关镇街100%完成整改。</t>
  </si>
  <si>
    <t>黄埔区2022年林业有害生物防治应急物资采购项目</t>
  </si>
  <si>
    <t>采购薇甘菊应急防治药剂，发放368公斤药剂用于约3000亩薇甘菊应急除治，强化了全区薇甘菊防治质量与成效，有效阻止薇甘菊疫情快速扩散蔓延。</t>
  </si>
  <si>
    <t>食用林产品质量安全</t>
  </si>
  <si>
    <t>自然保护地整合优化</t>
  </si>
  <si>
    <t>黄埔区自然保护地勘界立标技术服务项目</t>
  </si>
  <si>
    <t>/</t>
  </si>
  <si>
    <t>自然保护地范围边界矢量化数据制作工作量完成率50%</t>
  </si>
  <si>
    <t>收集广东天鹿湖森林公园、金坑森林公园、龙头山森林公园等7个自然保护地的资料及矢量化数据细化处理、制作勘界底图及标绘边界点、预设定标点，现场外业勘界测量并确定定标点。</t>
  </si>
  <si>
    <t>政策性森林保险省级财政保费补贴</t>
  </si>
  <si>
    <t>政策性森林保险</t>
  </si>
  <si>
    <t>按照市级下达指标生态公益林参保率100%，商品林参保率≥30%，我区商品林和生态公益林均已应保尽保。</t>
  </si>
  <si>
    <t>造林及抚育</t>
  </si>
  <si>
    <t>金坑林场封山育林等项目</t>
  </si>
  <si>
    <t>通过开展金坑林场、九佛街白兰花森林公园、龙湖街腰坑水库周边山体、长岭街木强水库周边山体等区域封山育林，明确三年封育期限，其间严禁采挖树木以及其它毁林或者不利于森林植被恢复的行为，以及毁林开垦采石、采砂、采矿、取土等其他破坏封山育林的人为活动。</t>
  </si>
  <si>
    <t>野生动植物资源保护及疫源疫病监测</t>
  </si>
  <si>
    <t>野生动物应急接收救助</t>
  </si>
  <si>
    <t>通过野生动物应急接收救助和生态文化科普宣传，提高群众保护野生动物意识，规范养殖经营行为，有效保护野生动物和湿地，避免了野生动物与群众发生冲突，或将冲突双方将至最低。</t>
  </si>
  <si>
    <t>森林资源保护与监测</t>
  </si>
  <si>
    <t>林业产业发展</t>
  </si>
  <si>
    <t>林业种苗</t>
  </si>
  <si>
    <t>湿地保护与恢复</t>
  </si>
  <si>
    <t>自然教育基地建设</t>
  </si>
  <si>
    <t>森林火灾预防</t>
  </si>
  <si>
    <t>黄埔区森林火灾普查项目</t>
  </si>
  <si>
    <t>开展森林火灾风险普查，确保全区森林火灾受害率≤0.9‰</t>
  </si>
  <si>
    <t>全年未发生森林火灾</t>
  </si>
  <si>
    <t>其他林业项目</t>
  </si>
  <si>
    <t>省自然资源厅</t>
  </si>
  <si>
    <t>永久基本农田保护</t>
  </si>
  <si>
    <t>1.省级永久基本农田保护补贴资金
2.区级永久基本农田保护补贴资金
3.市级基本农田保护和建设资金</t>
  </si>
  <si>
    <t>通过实行基本农田保护补贴，改善农业生产条件，有效调动广大农村集体经济组织和农民群众保护耕地和基本农田的积极性。</t>
  </si>
  <si>
    <t>省级涉农资金为省级永久基本农田保护补贴资金，补贴标准为15元/亩/年。其他资金分为两部分，一是区级永久基本农田保护补贴资金，补贴标准为500元/亩/年；二是市级基本农田保护和建设资金3.08万元。</t>
  </si>
  <si>
    <t>省生态环境厅</t>
  </si>
  <si>
    <t>农村生活污水治理</t>
  </si>
  <si>
    <t>省交通运输厅</t>
  </si>
  <si>
    <t>四好农村路建设</t>
  </si>
  <si>
    <t>2022年普通公路养护专项项目</t>
  </si>
  <si>
    <t>满足相关规范要求，项目验收通过率100%，完工后公路技术状况指数达70以上</t>
  </si>
  <si>
    <t>四好农村路养护</t>
  </si>
  <si>
    <t>广州开发区农村公路日常养护项目（一标、二标）</t>
  </si>
  <si>
    <t>该日常养护项目完成了对列养公路的日常巡查、日常养护服务，确保公路养护MQI达良及以上。</t>
  </si>
  <si>
    <t>2020年校园周边公路安全设施完善工程，该养护工程</t>
  </si>
  <si>
    <t>完成了对13所学校周边、69条道路、24座桥梁进行标志、标线、“路长制”信息牌及桥梁信息牌等施工，提升了公路养护质量。</t>
  </si>
  <si>
    <t>2019年村道公路安防工程</t>
  </si>
  <si>
    <t>完成了约152.9512公里农村公路的相关安防设施，提升了公路养护质量和出行安全水平。</t>
  </si>
  <si>
    <t>黄埔区小塱村前路路面整治工程</t>
  </si>
  <si>
    <t>完成了对220米公路路面严重破损的修复，提升了公路养护质量。</t>
  </si>
  <si>
    <t>黄埔区2018年6.8特大暴雨应急抢险工程，该养护工程</t>
  </si>
  <si>
    <t>完成了对农村公路Y075线、Y194线、Y449线多处暴雨水毁路段的应急抢险修复施工，提升了公路养护质量和公路出行安全水平。</t>
  </si>
  <si>
    <t>黄埔区大田路、樟坑村路应急抢险工程</t>
  </si>
  <si>
    <t>完成了对大田路、樟坑村路路肩清理、加固土方，加设直立式路肩挡土墙、拆除新建护栏，提升了公路养护质量和公路出行安全水平。</t>
  </si>
  <si>
    <t>省住房城乡建设厅</t>
  </si>
  <si>
    <t>乡村生活垃圾处理</t>
  </si>
  <si>
    <t>圩镇公共基础设施建设</t>
  </si>
  <si>
    <t>农房安全隐患排查</t>
  </si>
  <si>
    <t>省文化和旅游厅</t>
  </si>
  <si>
    <t>乡村旅游厕所</t>
  </si>
  <si>
    <t>省财政厅</t>
  </si>
  <si>
    <t>巨灾保险</t>
  </si>
  <si>
    <t>工作经费</t>
  </si>
  <si>
    <r>
      <t>填报说明：</t>
    </r>
    <r>
      <rPr>
        <sz val="12"/>
        <rFont val="宋体"/>
        <family val="0"/>
      </rPr>
      <t xml:space="preserve">
1.“其他农业农村项目”、“其他水利项目”、“其他林业项目”的省级涉农资金安排金额和使用金额应为0，此项仅填报市县涉农资金用于省级涉农资金支持范围以外的涉农项目情况。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
4.请勿自行修改或增加一级项目。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</si>
</sst>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7">
    <font>
      <sz val="12"/>
      <name val="宋体"/>
      <family val="0"/>
    </font>
    <font>
      <sz val="11"/>
      <name val="宋体"/>
      <family val="0"/>
    </font>
    <font>
      <sz val="24"/>
      <name val="黑体"/>
      <family val="3"/>
    </font>
    <font>
      <sz val="12"/>
      <name val="黑体"/>
      <family val="3"/>
    </font>
    <font>
      <sz val="36"/>
      <name val="方正小标宋简体"/>
      <family val="0"/>
    </font>
    <font>
      <sz val="12"/>
      <color indexed="8"/>
      <name val="宋体"/>
      <family val="0"/>
    </font>
    <font>
      <b/>
      <sz val="12"/>
      <name val="宋体"/>
      <family val="0"/>
    </font>
    <font>
      <sz val="11"/>
      <color indexed="8"/>
      <name val="宋体"/>
      <family val="0"/>
    </font>
    <font>
      <sz val="11"/>
      <color indexed="9"/>
      <name val="宋体"/>
      <family val="0"/>
    </font>
    <font>
      <b/>
      <sz val="15"/>
      <color indexed="54"/>
      <name val="宋体"/>
      <family val="0"/>
    </font>
    <font>
      <sz val="11"/>
      <color indexed="17"/>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9">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wrapText="1"/>
    </xf>
    <xf numFmtId="176"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177" fontId="0" fillId="0" borderId="9" xfId="0" applyNumberFormat="1" applyBorder="1" applyAlignment="1">
      <alignment horizontal="center" vertical="center" wrapText="1"/>
    </xf>
    <xf numFmtId="177"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176" fontId="0" fillId="0" borderId="9" xfId="0" applyNumberForma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10" fontId="0" fillId="0" borderId="9" xfId="0" applyNumberFormat="1" applyBorder="1" applyAlignment="1">
      <alignment horizontal="center" vertical="center" wrapText="1"/>
    </xf>
    <xf numFmtId="43" fontId="0" fillId="0" borderId="9" xfId="0" applyNumberFormat="1"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vertical="center"/>
    </xf>
    <xf numFmtId="0" fontId="0" fillId="0" borderId="9" xfId="0" applyFont="1" applyBorder="1" applyAlignment="1">
      <alignmen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vertical="center" wrapText="1"/>
    </xf>
    <xf numFmtId="43" fontId="0" fillId="0" borderId="9" xfId="0" applyNumberFormat="1" applyFill="1" applyBorder="1" applyAlignment="1">
      <alignment horizontal="center" vertical="center" wrapText="1"/>
    </xf>
    <xf numFmtId="10" fontId="0" fillId="0" borderId="9" xfId="0" applyNumberForma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vertical="center" wrapText="1"/>
    </xf>
    <xf numFmtId="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vertical="center"/>
    </xf>
    <xf numFmtId="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wrapText="1"/>
    </xf>
    <xf numFmtId="1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Border="1" applyAlignment="1">
      <alignment horizontal="justify" vertical="center"/>
    </xf>
    <xf numFmtId="0" fontId="0" fillId="0" borderId="9" xfId="0" applyFont="1" applyFill="1" applyBorder="1" applyAlignment="1">
      <alignment horizontal="justify" vertical="center" wrapText="1"/>
    </xf>
    <xf numFmtId="0" fontId="0" fillId="0" borderId="9" xfId="0" applyFont="1" applyFill="1"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wrapText="1"/>
    </xf>
    <xf numFmtId="10" fontId="0" fillId="0" borderId="9" xfId="0" applyNumberFormat="1" applyBorder="1" applyAlignment="1">
      <alignment horizontal="center" vertical="center" wrapText="1"/>
    </xf>
    <xf numFmtId="10" fontId="0" fillId="0" borderId="9" xfId="0" applyNumberFormat="1"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justify" vertical="center" wrapText="1"/>
    </xf>
    <xf numFmtId="0" fontId="0" fillId="0" borderId="9" xfId="0"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9"/>
  <sheetViews>
    <sheetView tabSelected="1" view="pageBreakPreview" zoomScale="70" zoomScaleNormal="70" zoomScaleSheetLayoutView="70" workbookViewId="0" topLeftCell="A1">
      <selection activeCell="B6" sqref="B6"/>
    </sheetView>
  </sheetViews>
  <sheetFormatPr defaultColWidth="9.00390625" defaultRowHeight="14.25"/>
  <cols>
    <col min="1" max="1" width="12.00390625" style="2" customWidth="1"/>
    <col min="2" max="2" width="16.625" style="2" customWidth="1"/>
    <col min="3" max="3" width="32.875" style="3" customWidth="1"/>
    <col min="4" max="4" width="42.50390625" style="3" customWidth="1"/>
    <col min="5" max="5" width="17.00390625" style="3" customWidth="1"/>
    <col min="6" max="12" width="15.625" style="2" customWidth="1"/>
    <col min="13" max="13" width="19.125" style="3" customWidth="1"/>
    <col min="14" max="14" width="60.375" style="3" customWidth="1"/>
    <col min="15" max="15" width="23.00390625" style="0" customWidth="1"/>
  </cols>
  <sheetData>
    <row r="1" spans="1:5" ht="31.5">
      <c r="A1" s="4" t="s">
        <v>0</v>
      </c>
      <c r="B1" s="4"/>
      <c r="C1" s="5"/>
      <c r="D1" s="5"/>
      <c r="E1" s="5"/>
    </row>
    <row r="2" spans="1:15" ht="46.5">
      <c r="A2" s="6" t="s">
        <v>1</v>
      </c>
      <c r="B2" s="6"/>
      <c r="C2" s="6"/>
      <c r="D2" s="6"/>
      <c r="E2" s="6"/>
      <c r="F2" s="6"/>
      <c r="G2" s="6"/>
      <c r="H2" s="6"/>
      <c r="I2" s="6"/>
      <c r="J2" s="6"/>
      <c r="K2" s="6"/>
      <c r="L2" s="6"/>
      <c r="M2" s="6"/>
      <c r="N2" s="6"/>
      <c r="O2" s="6"/>
    </row>
    <row r="3" ht="14.25">
      <c r="A3" s="7" t="s">
        <v>2</v>
      </c>
    </row>
    <row r="4" spans="1:15" ht="28.5" customHeight="1">
      <c r="A4" s="8" t="s">
        <v>3</v>
      </c>
      <c r="B4" s="8" t="s">
        <v>4</v>
      </c>
      <c r="C4" s="9" t="s">
        <v>5</v>
      </c>
      <c r="D4" s="9" t="s">
        <v>6</v>
      </c>
      <c r="E4" s="10" t="s">
        <v>7</v>
      </c>
      <c r="F4" s="11" t="s">
        <v>8</v>
      </c>
      <c r="G4" s="12"/>
      <c r="H4" s="12"/>
      <c r="I4" s="11" t="s">
        <v>9</v>
      </c>
      <c r="J4" s="12"/>
      <c r="K4" s="12"/>
      <c r="L4" s="8" t="s">
        <v>10</v>
      </c>
      <c r="M4" s="9" t="s">
        <v>11</v>
      </c>
      <c r="N4" s="13" t="s">
        <v>12</v>
      </c>
      <c r="O4" s="49" t="s">
        <v>13</v>
      </c>
    </row>
    <row r="5" spans="1:15" s="1" customFormat="1" ht="28.5">
      <c r="A5" s="13"/>
      <c r="B5" s="13"/>
      <c r="C5" s="13"/>
      <c r="D5" s="9"/>
      <c r="E5" s="14"/>
      <c r="F5" s="8" t="s">
        <v>14</v>
      </c>
      <c r="G5" s="8" t="s">
        <v>15</v>
      </c>
      <c r="H5" s="8" t="s">
        <v>16</v>
      </c>
      <c r="I5" s="8" t="s">
        <v>17</v>
      </c>
      <c r="J5" s="8" t="s">
        <v>15</v>
      </c>
      <c r="K5" s="8" t="s">
        <v>16</v>
      </c>
      <c r="L5" s="13"/>
      <c r="M5" s="8" t="s">
        <v>18</v>
      </c>
      <c r="N5" s="50"/>
      <c r="O5" s="51"/>
    </row>
    <row r="6" spans="1:15" ht="14.25">
      <c r="A6" s="15"/>
      <c r="B6" s="15"/>
      <c r="C6" s="16"/>
      <c r="D6" s="16"/>
      <c r="E6" s="16"/>
      <c r="F6" s="17" t="s">
        <v>19</v>
      </c>
      <c r="G6" s="17" t="s">
        <v>20</v>
      </c>
      <c r="H6" s="17" t="s">
        <v>21</v>
      </c>
      <c r="I6" s="17" t="s">
        <v>22</v>
      </c>
      <c r="J6" s="17" t="s">
        <v>23</v>
      </c>
      <c r="K6" s="17" t="s">
        <v>24</v>
      </c>
      <c r="L6" s="52" t="s">
        <v>25</v>
      </c>
      <c r="M6" s="52"/>
      <c r="N6" s="52"/>
      <c r="O6" s="53"/>
    </row>
    <row r="7" spans="1:15" ht="37.5" customHeight="1">
      <c r="A7" s="17" t="s">
        <v>26</v>
      </c>
      <c r="B7" s="17"/>
      <c r="C7" s="17"/>
      <c r="D7" s="17"/>
      <c r="E7" s="17"/>
      <c r="F7" s="18">
        <f aca="true" t="shared" si="0" ref="F7:K7">SUM(F8:F68)</f>
        <v>11350.587183000003</v>
      </c>
      <c r="G7" s="18">
        <f t="shared" si="0"/>
        <v>290</v>
      </c>
      <c r="H7" s="18">
        <f t="shared" si="0"/>
        <v>11060.587183000001</v>
      </c>
      <c r="I7" s="18">
        <f t="shared" si="0"/>
        <v>11331.876749</v>
      </c>
      <c r="J7" s="18">
        <f t="shared" si="0"/>
        <v>290</v>
      </c>
      <c r="K7" s="18">
        <f t="shared" si="0"/>
        <v>11041.876749000001</v>
      </c>
      <c r="L7" s="54">
        <f>I7/F7</f>
        <v>0.9983515888915397</v>
      </c>
      <c r="M7" s="52"/>
      <c r="N7" s="52"/>
      <c r="O7" s="53"/>
    </row>
    <row r="8" spans="1:15" ht="54.75" customHeight="1">
      <c r="A8" s="19">
        <v>1</v>
      </c>
      <c r="B8" s="19" t="s">
        <v>27</v>
      </c>
      <c r="C8" s="20" t="s">
        <v>28</v>
      </c>
      <c r="D8" s="20" t="s">
        <v>29</v>
      </c>
      <c r="E8" s="20" t="s">
        <v>30</v>
      </c>
      <c r="F8" s="21">
        <f aca="true" t="shared" si="1" ref="F8:F22">SUM(G8:H8)</f>
        <v>481.62</v>
      </c>
      <c r="G8" s="21">
        <v>0</v>
      </c>
      <c r="H8" s="21">
        <v>481.62</v>
      </c>
      <c r="I8" s="17">
        <f aca="true" t="shared" si="2" ref="I8:I22">SUM(J8:K8)</f>
        <v>481.62</v>
      </c>
      <c r="J8" s="21">
        <v>0</v>
      </c>
      <c r="K8" s="55">
        <v>481.62</v>
      </c>
      <c r="L8" s="54">
        <f aca="true" t="shared" si="3" ref="L8:L17">I8/F8</f>
        <v>1</v>
      </c>
      <c r="M8" s="52" t="s">
        <v>31</v>
      </c>
      <c r="N8" s="56" t="s">
        <v>32</v>
      </c>
      <c r="O8" s="53"/>
    </row>
    <row r="9" spans="1:15" ht="111.75" customHeight="1">
      <c r="A9" s="19">
        <v>2</v>
      </c>
      <c r="B9" s="19"/>
      <c r="C9" s="20" t="s">
        <v>33</v>
      </c>
      <c r="D9" s="20" t="s">
        <v>34</v>
      </c>
      <c r="E9" s="20" t="s">
        <v>30</v>
      </c>
      <c r="F9" s="21">
        <f t="shared" si="1"/>
        <v>43</v>
      </c>
      <c r="G9" s="21">
        <v>0</v>
      </c>
      <c r="H9" s="21">
        <v>43</v>
      </c>
      <c r="I9" s="21">
        <f t="shared" si="2"/>
        <v>43</v>
      </c>
      <c r="J9" s="21">
        <v>0</v>
      </c>
      <c r="K9" s="55">
        <v>43</v>
      </c>
      <c r="L9" s="54">
        <f t="shared" si="3"/>
        <v>1</v>
      </c>
      <c r="M9" s="52" t="s">
        <v>31</v>
      </c>
      <c r="N9" s="56" t="s">
        <v>35</v>
      </c>
      <c r="O9" s="57"/>
    </row>
    <row r="10" spans="1:15" ht="55.5" customHeight="1">
      <c r="A10" s="19">
        <v>3</v>
      </c>
      <c r="B10" s="19"/>
      <c r="C10" s="20"/>
      <c r="D10" s="20" t="s">
        <v>36</v>
      </c>
      <c r="E10" s="20" t="s">
        <v>30</v>
      </c>
      <c r="F10" s="21">
        <f t="shared" si="1"/>
        <v>134.5</v>
      </c>
      <c r="G10" s="21">
        <v>0</v>
      </c>
      <c r="H10" s="21">
        <f>76+58.5</f>
        <v>134.5</v>
      </c>
      <c r="I10" s="21">
        <f t="shared" si="2"/>
        <v>134.5</v>
      </c>
      <c r="J10" s="21">
        <v>0</v>
      </c>
      <c r="K10" s="55">
        <v>134.5</v>
      </c>
      <c r="L10" s="54">
        <f t="shared" si="3"/>
        <v>1</v>
      </c>
      <c r="M10" s="52" t="s">
        <v>31</v>
      </c>
      <c r="N10" s="56" t="s">
        <v>37</v>
      </c>
      <c r="O10" s="58"/>
    </row>
    <row r="11" spans="1:15" ht="45" customHeight="1">
      <c r="A11" s="19">
        <v>4</v>
      </c>
      <c r="B11" s="19"/>
      <c r="C11" s="20" t="s">
        <v>38</v>
      </c>
      <c r="D11" s="20" t="s">
        <v>39</v>
      </c>
      <c r="E11" s="20" t="s">
        <v>30</v>
      </c>
      <c r="F11" s="21">
        <f t="shared" si="1"/>
        <v>25</v>
      </c>
      <c r="G11" s="21">
        <v>0</v>
      </c>
      <c r="H11" s="21">
        <v>25</v>
      </c>
      <c r="I11" s="21">
        <f t="shared" si="2"/>
        <v>25</v>
      </c>
      <c r="J11" s="21">
        <v>0</v>
      </c>
      <c r="K11" s="55">
        <v>25</v>
      </c>
      <c r="L11" s="54">
        <f t="shared" si="3"/>
        <v>1</v>
      </c>
      <c r="M11" s="52" t="s">
        <v>31</v>
      </c>
      <c r="N11" s="56" t="s">
        <v>40</v>
      </c>
      <c r="O11" s="58"/>
    </row>
    <row r="12" spans="1:15" ht="54.75" customHeight="1">
      <c r="A12" s="19">
        <v>5</v>
      </c>
      <c r="B12" s="19"/>
      <c r="C12" s="20" t="s">
        <v>41</v>
      </c>
      <c r="D12" s="20" t="s">
        <v>42</v>
      </c>
      <c r="E12" s="20" t="s">
        <v>30</v>
      </c>
      <c r="F12" s="21">
        <f t="shared" si="1"/>
        <v>174</v>
      </c>
      <c r="G12" s="21">
        <v>0</v>
      </c>
      <c r="H12" s="21">
        <v>174</v>
      </c>
      <c r="I12" s="21">
        <f t="shared" si="2"/>
        <v>174</v>
      </c>
      <c r="J12" s="21">
        <v>0</v>
      </c>
      <c r="K12" s="55">
        <v>174</v>
      </c>
      <c r="L12" s="54">
        <f t="shared" si="3"/>
        <v>1</v>
      </c>
      <c r="M12" s="52" t="s">
        <v>31</v>
      </c>
      <c r="N12" s="59" t="s">
        <v>43</v>
      </c>
      <c r="O12" s="57"/>
    </row>
    <row r="13" spans="1:15" ht="67.5" customHeight="1">
      <c r="A13" s="19">
        <v>6</v>
      </c>
      <c r="B13" s="19"/>
      <c r="C13" s="20"/>
      <c r="D13" s="20" t="s">
        <v>44</v>
      </c>
      <c r="E13" s="20" t="s">
        <v>30</v>
      </c>
      <c r="F13" s="21">
        <f t="shared" si="1"/>
        <v>18.08</v>
      </c>
      <c r="G13" s="21">
        <v>0</v>
      </c>
      <c r="H13" s="21">
        <v>18.08</v>
      </c>
      <c r="I13" s="21">
        <f t="shared" si="2"/>
        <v>18.08</v>
      </c>
      <c r="J13" s="21">
        <v>0</v>
      </c>
      <c r="K13" s="55">
        <v>18.08</v>
      </c>
      <c r="L13" s="54">
        <f t="shared" si="3"/>
        <v>1</v>
      </c>
      <c r="M13" s="52" t="s">
        <v>31</v>
      </c>
      <c r="N13" s="60"/>
      <c r="O13" s="57"/>
    </row>
    <row r="14" spans="1:15" ht="69" customHeight="1">
      <c r="A14" s="19">
        <v>7</v>
      </c>
      <c r="B14" s="19"/>
      <c r="C14" s="20" t="s">
        <v>45</v>
      </c>
      <c r="D14" s="20" t="s">
        <v>46</v>
      </c>
      <c r="E14" s="20" t="s">
        <v>30</v>
      </c>
      <c r="F14" s="21">
        <f t="shared" si="1"/>
        <v>0.79</v>
      </c>
      <c r="G14" s="21">
        <v>0</v>
      </c>
      <c r="H14" s="21">
        <v>0.79</v>
      </c>
      <c r="I14" s="21">
        <f t="shared" si="2"/>
        <v>0.79</v>
      </c>
      <c r="J14" s="21">
        <v>0</v>
      </c>
      <c r="K14" s="55">
        <v>0.79</v>
      </c>
      <c r="L14" s="54">
        <f t="shared" si="3"/>
        <v>1</v>
      </c>
      <c r="M14" s="52" t="s">
        <v>31</v>
      </c>
      <c r="N14" s="56" t="s">
        <v>47</v>
      </c>
      <c r="O14" s="57"/>
    </row>
    <row r="15" spans="1:15" ht="61.5" customHeight="1">
      <c r="A15" s="19">
        <v>8</v>
      </c>
      <c r="B15" s="19"/>
      <c r="C15" s="20" t="s">
        <v>48</v>
      </c>
      <c r="D15" s="20" t="s">
        <v>49</v>
      </c>
      <c r="E15" s="20" t="s">
        <v>30</v>
      </c>
      <c r="F15" s="21">
        <f t="shared" si="1"/>
        <v>1389.49</v>
      </c>
      <c r="G15" s="21">
        <v>0</v>
      </c>
      <c r="H15" s="21">
        <v>1389.49</v>
      </c>
      <c r="I15" s="21">
        <f t="shared" si="2"/>
        <v>1389.49</v>
      </c>
      <c r="J15" s="21">
        <v>0</v>
      </c>
      <c r="K15" s="55">
        <v>1389.49</v>
      </c>
      <c r="L15" s="54">
        <f t="shared" si="3"/>
        <v>1</v>
      </c>
      <c r="M15" s="52" t="s">
        <v>31</v>
      </c>
      <c r="N15" s="56" t="s">
        <v>50</v>
      </c>
      <c r="O15" s="53"/>
    </row>
    <row r="16" spans="1:15" ht="183.75" customHeight="1">
      <c r="A16" s="19">
        <v>9</v>
      </c>
      <c r="B16" s="19"/>
      <c r="C16" s="20" t="s">
        <v>51</v>
      </c>
      <c r="D16" s="20" t="s">
        <v>52</v>
      </c>
      <c r="E16" s="20" t="s">
        <v>30</v>
      </c>
      <c r="F16" s="21">
        <f t="shared" si="1"/>
        <v>2680</v>
      </c>
      <c r="G16" s="21">
        <v>0</v>
      </c>
      <c r="H16" s="21">
        <v>2680</v>
      </c>
      <c r="I16" s="21">
        <f t="shared" si="2"/>
        <v>2680</v>
      </c>
      <c r="J16" s="21">
        <v>0</v>
      </c>
      <c r="K16" s="55">
        <v>2680</v>
      </c>
      <c r="L16" s="54">
        <f t="shared" si="3"/>
        <v>1</v>
      </c>
      <c r="M16" s="52" t="s">
        <v>53</v>
      </c>
      <c r="N16" s="56" t="s">
        <v>54</v>
      </c>
      <c r="O16" s="61"/>
    </row>
    <row r="17" spans="1:15" ht="144" customHeight="1">
      <c r="A17" s="19">
        <v>10</v>
      </c>
      <c r="B17" s="19"/>
      <c r="C17" s="20"/>
      <c r="D17" s="20" t="s">
        <v>55</v>
      </c>
      <c r="E17" s="20" t="s">
        <v>30</v>
      </c>
      <c r="F17" s="22">
        <f t="shared" si="1"/>
        <v>45</v>
      </c>
      <c r="G17" s="22">
        <v>0</v>
      </c>
      <c r="H17" s="22">
        <v>45</v>
      </c>
      <c r="I17" s="22">
        <f t="shared" si="2"/>
        <v>31.5</v>
      </c>
      <c r="J17" s="22">
        <v>0</v>
      </c>
      <c r="K17" s="62">
        <v>31.5</v>
      </c>
      <c r="L17" s="63">
        <f t="shared" si="3"/>
        <v>0.7</v>
      </c>
      <c r="M17" s="64" t="s">
        <v>53</v>
      </c>
      <c r="N17" s="65" t="s">
        <v>56</v>
      </c>
      <c r="O17" s="66" t="s">
        <v>57</v>
      </c>
    </row>
    <row r="18" spans="1:15" ht="72" customHeight="1">
      <c r="A18" s="19">
        <v>11</v>
      </c>
      <c r="B18" s="19"/>
      <c r="C18" s="20"/>
      <c r="D18" s="20" t="s">
        <v>58</v>
      </c>
      <c r="E18" s="20" t="s">
        <v>30</v>
      </c>
      <c r="F18" s="21">
        <f t="shared" si="1"/>
        <v>97.31</v>
      </c>
      <c r="G18" s="21">
        <v>0</v>
      </c>
      <c r="H18" s="21">
        <v>97.31</v>
      </c>
      <c r="I18" s="21">
        <f t="shared" si="2"/>
        <v>97.31</v>
      </c>
      <c r="J18" s="21">
        <v>0</v>
      </c>
      <c r="K18" s="55">
        <v>97.31</v>
      </c>
      <c r="L18" s="54">
        <f aca="true" t="shared" si="4" ref="L18:L23">I18/F18</f>
        <v>1</v>
      </c>
      <c r="M18" s="52" t="s">
        <v>31</v>
      </c>
      <c r="N18" s="56" t="s">
        <v>59</v>
      </c>
      <c r="O18" s="53"/>
    </row>
    <row r="19" spans="1:15" ht="63.75" customHeight="1">
      <c r="A19" s="19">
        <v>12</v>
      </c>
      <c r="B19" s="19"/>
      <c r="C19" s="20"/>
      <c r="D19" s="20" t="s">
        <v>60</v>
      </c>
      <c r="E19" s="20" t="s">
        <v>30</v>
      </c>
      <c r="F19" s="21">
        <f t="shared" si="1"/>
        <v>90</v>
      </c>
      <c r="G19" s="21">
        <v>0</v>
      </c>
      <c r="H19" s="21">
        <v>90</v>
      </c>
      <c r="I19" s="21">
        <f t="shared" si="2"/>
        <v>90</v>
      </c>
      <c r="J19" s="21">
        <v>0</v>
      </c>
      <c r="K19" s="55">
        <v>90</v>
      </c>
      <c r="L19" s="54">
        <f t="shared" si="4"/>
        <v>1</v>
      </c>
      <c r="M19" s="52" t="s">
        <v>31</v>
      </c>
      <c r="N19" s="56" t="s">
        <v>61</v>
      </c>
      <c r="O19" s="61"/>
    </row>
    <row r="20" spans="1:15" ht="34.5" customHeight="1">
      <c r="A20" s="19">
        <v>13</v>
      </c>
      <c r="B20" s="19"/>
      <c r="C20" s="23" t="s">
        <v>62</v>
      </c>
      <c r="D20" s="20" t="s">
        <v>63</v>
      </c>
      <c r="E20" s="20" t="s">
        <v>30</v>
      </c>
      <c r="F20" s="21">
        <f t="shared" si="1"/>
        <v>17.56</v>
      </c>
      <c r="G20" s="22">
        <v>0</v>
      </c>
      <c r="H20" s="21">
        <v>17.56</v>
      </c>
      <c r="I20" s="21">
        <f t="shared" si="2"/>
        <v>17.56</v>
      </c>
      <c r="J20" s="21">
        <v>0</v>
      </c>
      <c r="K20" s="55">
        <v>17.56</v>
      </c>
      <c r="L20" s="54">
        <f t="shared" si="4"/>
        <v>1</v>
      </c>
      <c r="M20" s="52" t="s">
        <v>31</v>
      </c>
      <c r="N20" s="56" t="s">
        <v>64</v>
      </c>
      <c r="O20" s="53"/>
    </row>
    <row r="21" spans="1:15" ht="42" customHeight="1">
      <c r="A21" s="19">
        <v>14</v>
      </c>
      <c r="B21" s="19"/>
      <c r="C21" s="23"/>
      <c r="D21" s="20" t="s">
        <v>65</v>
      </c>
      <c r="E21" s="20" t="s">
        <v>30</v>
      </c>
      <c r="F21" s="21">
        <f t="shared" si="1"/>
        <v>25.72</v>
      </c>
      <c r="G21" s="22">
        <v>0</v>
      </c>
      <c r="H21" s="21">
        <f>22.09+3.63</f>
        <v>25.72</v>
      </c>
      <c r="I21" s="21">
        <f t="shared" si="2"/>
        <v>25.72</v>
      </c>
      <c r="J21" s="21">
        <v>0</v>
      </c>
      <c r="K21" s="55">
        <f>22.09+3.63</f>
        <v>25.72</v>
      </c>
      <c r="L21" s="54">
        <f t="shared" si="4"/>
        <v>1</v>
      </c>
      <c r="M21" s="52" t="s">
        <v>31</v>
      </c>
      <c r="N21" s="59" t="s">
        <v>66</v>
      </c>
      <c r="O21" s="61"/>
    </row>
    <row r="22" spans="1:15" ht="34.5" customHeight="1">
      <c r="A22" s="19">
        <v>15</v>
      </c>
      <c r="B22" s="19"/>
      <c r="C22" s="23"/>
      <c r="D22" s="20" t="s">
        <v>67</v>
      </c>
      <c r="E22" s="20" t="s">
        <v>30</v>
      </c>
      <c r="F22" s="21">
        <f t="shared" si="1"/>
        <v>484.99</v>
      </c>
      <c r="G22" s="21">
        <v>0</v>
      </c>
      <c r="H22" s="21">
        <v>484.99</v>
      </c>
      <c r="I22" s="21">
        <f t="shared" si="2"/>
        <v>484.99</v>
      </c>
      <c r="J22" s="21">
        <v>0</v>
      </c>
      <c r="K22" s="55">
        <v>484.99</v>
      </c>
      <c r="L22" s="54">
        <f t="shared" si="4"/>
        <v>1</v>
      </c>
      <c r="M22" s="52" t="s">
        <v>31</v>
      </c>
      <c r="N22" s="60"/>
      <c r="O22" s="57"/>
    </row>
    <row r="23" spans="1:15" ht="51.75" customHeight="1">
      <c r="A23" s="19">
        <v>20</v>
      </c>
      <c r="B23" s="24" t="s">
        <v>68</v>
      </c>
      <c r="C23" s="25" t="s">
        <v>69</v>
      </c>
      <c r="D23" s="26" t="s">
        <v>70</v>
      </c>
      <c r="E23" s="20" t="s">
        <v>30</v>
      </c>
      <c r="F23" s="17">
        <f>G23+H23</f>
        <v>2230.078763</v>
      </c>
      <c r="G23" s="17">
        <v>188</v>
      </c>
      <c r="H23" s="17">
        <v>2042.078763</v>
      </c>
      <c r="I23" s="17">
        <f>J23+K23</f>
        <v>2230.078763</v>
      </c>
      <c r="J23" s="17">
        <v>188</v>
      </c>
      <c r="K23" s="17">
        <v>2042.078763</v>
      </c>
      <c r="L23" s="54">
        <f t="shared" si="4"/>
        <v>1</v>
      </c>
      <c r="M23" s="52" t="s">
        <v>53</v>
      </c>
      <c r="N23" s="52"/>
      <c r="O23" s="53"/>
    </row>
    <row r="24" spans="1:15" ht="34.5" customHeight="1">
      <c r="A24" s="19">
        <v>21</v>
      </c>
      <c r="B24" s="24"/>
      <c r="C24" s="25" t="s">
        <v>71</v>
      </c>
      <c r="D24" s="26"/>
      <c r="E24" s="26"/>
      <c r="F24" s="17"/>
      <c r="G24" s="17"/>
      <c r="H24" s="17"/>
      <c r="I24" s="17"/>
      <c r="J24" s="17"/>
      <c r="K24" s="17"/>
      <c r="L24" s="17"/>
      <c r="M24" s="52"/>
      <c r="N24" s="52"/>
      <c r="O24" s="53"/>
    </row>
    <row r="25" spans="1:15" ht="34.5" customHeight="1">
      <c r="A25" s="19">
        <v>22</v>
      </c>
      <c r="B25" s="24"/>
      <c r="C25" s="25" t="s">
        <v>72</v>
      </c>
      <c r="D25" s="26"/>
      <c r="E25" s="26"/>
      <c r="F25" s="17"/>
      <c r="G25" s="17"/>
      <c r="H25" s="17"/>
      <c r="I25" s="17"/>
      <c r="J25" s="17"/>
      <c r="K25" s="17"/>
      <c r="L25" s="17"/>
      <c r="M25" s="52"/>
      <c r="N25" s="52"/>
      <c r="O25" s="53"/>
    </row>
    <row r="26" spans="1:15" ht="34.5" customHeight="1">
      <c r="A26" s="19">
        <v>23</v>
      </c>
      <c r="B26" s="24"/>
      <c r="C26" s="25" t="s">
        <v>73</v>
      </c>
      <c r="D26" s="26"/>
      <c r="E26" s="26"/>
      <c r="F26" s="17"/>
      <c r="G26" s="17"/>
      <c r="H26" s="17"/>
      <c r="I26" s="17"/>
      <c r="J26" s="17"/>
      <c r="K26" s="17"/>
      <c r="L26" s="17"/>
      <c r="M26" s="52"/>
      <c r="N26" s="52"/>
      <c r="O26" s="53"/>
    </row>
    <row r="27" spans="1:15" ht="34.5" customHeight="1">
      <c r="A27" s="19">
        <v>24</v>
      </c>
      <c r="B27" s="24"/>
      <c r="C27" s="27" t="s">
        <v>74</v>
      </c>
      <c r="D27" s="20"/>
      <c r="E27" s="20"/>
      <c r="F27" s="17"/>
      <c r="G27" s="17"/>
      <c r="H27" s="17"/>
      <c r="I27" s="17"/>
      <c r="J27" s="17"/>
      <c r="K27" s="17"/>
      <c r="L27" s="17"/>
      <c r="M27" s="52"/>
      <c r="N27" s="52"/>
      <c r="O27" s="53"/>
    </row>
    <row r="28" spans="1:15" ht="34.5" customHeight="1">
      <c r="A28" s="19">
        <v>25</v>
      </c>
      <c r="B28" s="24"/>
      <c r="C28" s="27" t="s">
        <v>75</v>
      </c>
      <c r="D28" s="20"/>
      <c r="E28" s="20"/>
      <c r="F28" s="17"/>
      <c r="G28" s="17"/>
      <c r="H28" s="17"/>
      <c r="I28" s="17"/>
      <c r="J28" s="17"/>
      <c r="K28" s="17"/>
      <c r="L28" s="17"/>
      <c r="M28" s="52"/>
      <c r="N28" s="52"/>
      <c r="O28" s="53"/>
    </row>
    <row r="29" spans="1:15" ht="34.5" customHeight="1">
      <c r="A29" s="19">
        <v>26</v>
      </c>
      <c r="B29" s="24"/>
      <c r="C29" s="27" t="s">
        <v>76</v>
      </c>
      <c r="D29" s="20"/>
      <c r="E29" s="20"/>
      <c r="F29" s="17"/>
      <c r="G29" s="17"/>
      <c r="H29" s="17"/>
      <c r="I29" s="17"/>
      <c r="J29" s="17"/>
      <c r="K29" s="17"/>
      <c r="L29" s="17"/>
      <c r="M29" s="52"/>
      <c r="N29" s="52"/>
      <c r="O29" s="53"/>
    </row>
    <row r="30" spans="1:15" ht="34.5" customHeight="1">
      <c r="A30" s="19">
        <v>27</v>
      </c>
      <c r="B30" s="24"/>
      <c r="C30" s="27" t="s">
        <v>77</v>
      </c>
      <c r="D30" s="20"/>
      <c r="E30" s="20"/>
      <c r="F30" s="17"/>
      <c r="G30" s="17"/>
      <c r="H30" s="17"/>
      <c r="I30" s="17"/>
      <c r="J30" s="17"/>
      <c r="K30" s="17"/>
      <c r="L30" s="17"/>
      <c r="M30" s="52"/>
      <c r="N30" s="52"/>
      <c r="O30" s="53"/>
    </row>
    <row r="31" spans="1:15" ht="34.5" customHeight="1">
      <c r="A31" s="19">
        <v>28</v>
      </c>
      <c r="B31" s="24"/>
      <c r="C31" s="25" t="s">
        <v>78</v>
      </c>
      <c r="D31" s="26"/>
      <c r="E31" s="26"/>
      <c r="F31" s="17"/>
      <c r="G31" s="17"/>
      <c r="H31" s="17"/>
      <c r="I31" s="17"/>
      <c r="J31" s="17"/>
      <c r="K31" s="17"/>
      <c r="L31" s="17"/>
      <c r="M31" s="52"/>
      <c r="N31" s="52"/>
      <c r="O31" s="53"/>
    </row>
    <row r="32" spans="1:15" ht="34.5" customHeight="1">
      <c r="A32" s="19">
        <v>29</v>
      </c>
      <c r="B32" s="24"/>
      <c r="C32" s="25" t="s">
        <v>79</v>
      </c>
      <c r="D32" s="26"/>
      <c r="E32" s="26"/>
      <c r="F32" s="17"/>
      <c r="G32" s="17"/>
      <c r="H32" s="17"/>
      <c r="I32" s="17"/>
      <c r="J32" s="17"/>
      <c r="K32" s="17"/>
      <c r="L32" s="17"/>
      <c r="M32" s="52"/>
      <c r="N32" s="52"/>
      <c r="O32" s="53"/>
    </row>
    <row r="33" spans="1:15" ht="34.5" customHeight="1">
      <c r="A33" s="19"/>
      <c r="B33" s="24"/>
      <c r="C33" s="28" t="s">
        <v>80</v>
      </c>
      <c r="D33" s="26" t="s">
        <v>70</v>
      </c>
      <c r="E33" s="26" t="s">
        <v>30</v>
      </c>
      <c r="F33" s="17">
        <v>102</v>
      </c>
      <c r="G33" s="17">
        <v>102</v>
      </c>
      <c r="H33" s="17">
        <v>0</v>
      </c>
      <c r="I33" s="17">
        <v>102</v>
      </c>
      <c r="J33" s="17">
        <v>102</v>
      </c>
      <c r="K33" s="17">
        <v>0</v>
      </c>
      <c r="L33" s="17">
        <v>1</v>
      </c>
      <c r="M33" s="52" t="s">
        <v>53</v>
      </c>
      <c r="N33" s="17" t="s">
        <v>81</v>
      </c>
      <c r="O33" s="53"/>
    </row>
    <row r="34" spans="1:15" ht="81.75" customHeight="1">
      <c r="A34" s="19">
        <v>30</v>
      </c>
      <c r="B34" s="24"/>
      <c r="C34" s="29"/>
      <c r="D34" s="26" t="s">
        <v>82</v>
      </c>
      <c r="E34" s="26" t="s">
        <v>30</v>
      </c>
      <c r="F34" s="17">
        <v>0</v>
      </c>
      <c r="G34" s="17">
        <v>0</v>
      </c>
      <c r="H34" s="17">
        <v>0</v>
      </c>
      <c r="I34" s="17">
        <v>0</v>
      </c>
      <c r="J34" s="17">
        <v>0</v>
      </c>
      <c r="K34" s="17">
        <v>0</v>
      </c>
      <c r="L34" s="17">
        <v>0</v>
      </c>
      <c r="M34" s="52" t="s">
        <v>31</v>
      </c>
      <c r="N34" s="17" t="s">
        <v>83</v>
      </c>
      <c r="O34" s="61" t="s">
        <v>84</v>
      </c>
    </row>
    <row r="35" spans="1:15" ht="39" customHeight="1">
      <c r="A35" s="19">
        <v>31</v>
      </c>
      <c r="B35" s="24"/>
      <c r="C35" s="25" t="s">
        <v>85</v>
      </c>
      <c r="D35" s="26"/>
      <c r="E35" s="26"/>
      <c r="F35" s="17"/>
      <c r="G35" s="17"/>
      <c r="H35" s="17"/>
      <c r="I35" s="17"/>
      <c r="J35" s="17"/>
      <c r="K35" s="17"/>
      <c r="L35" s="17"/>
      <c r="M35" s="52"/>
      <c r="N35" s="52"/>
      <c r="O35" s="53"/>
    </row>
    <row r="36" spans="1:15" ht="34.5" customHeight="1">
      <c r="A36" s="19">
        <v>32</v>
      </c>
      <c r="B36" s="30" t="s">
        <v>86</v>
      </c>
      <c r="C36" s="31" t="s">
        <v>87</v>
      </c>
      <c r="D36" s="20" t="s">
        <v>88</v>
      </c>
      <c r="E36" s="20" t="s">
        <v>30</v>
      </c>
      <c r="F36" s="32">
        <v>405.86</v>
      </c>
      <c r="G36" s="32"/>
      <c r="H36" s="32">
        <v>405.86</v>
      </c>
      <c r="I36" s="32">
        <v>403.21</v>
      </c>
      <c r="J36" s="32"/>
      <c r="K36" s="32">
        <v>403.21</v>
      </c>
      <c r="L36" s="67">
        <f aca="true" t="shared" si="5" ref="L36:L41">I36/F36</f>
        <v>0.9934706549056324</v>
      </c>
      <c r="M36" s="68" t="s">
        <v>53</v>
      </c>
      <c r="N36" s="69" t="s">
        <v>89</v>
      </c>
      <c r="O36" s="70"/>
    </row>
    <row r="37" spans="1:15" ht="34.5" customHeight="1">
      <c r="A37" s="19">
        <v>33</v>
      </c>
      <c r="B37" s="33"/>
      <c r="C37" s="34"/>
      <c r="D37" s="20" t="s">
        <v>90</v>
      </c>
      <c r="E37" s="20" t="s">
        <v>30</v>
      </c>
      <c r="F37" s="32">
        <v>9</v>
      </c>
      <c r="G37" s="32"/>
      <c r="H37" s="32">
        <v>9</v>
      </c>
      <c r="I37" s="32">
        <v>8.8</v>
      </c>
      <c r="J37" s="32"/>
      <c r="K37" s="32">
        <v>8.8</v>
      </c>
      <c r="L37" s="67">
        <f t="shared" si="5"/>
        <v>0.9777777777777779</v>
      </c>
      <c r="M37" s="68" t="s">
        <v>31</v>
      </c>
      <c r="N37" s="69" t="s">
        <v>91</v>
      </c>
      <c r="O37" s="70"/>
    </row>
    <row r="38" spans="1:15" ht="34.5" customHeight="1">
      <c r="A38" s="19">
        <v>34</v>
      </c>
      <c r="B38" s="33"/>
      <c r="C38" s="34"/>
      <c r="D38" s="20" t="s">
        <v>92</v>
      </c>
      <c r="E38" s="20" t="s">
        <v>30</v>
      </c>
      <c r="F38" s="32">
        <v>33.6</v>
      </c>
      <c r="G38" s="32"/>
      <c r="H38" s="32">
        <v>33.6</v>
      </c>
      <c r="I38" s="32">
        <v>33.01</v>
      </c>
      <c r="J38" s="32"/>
      <c r="K38" s="32">
        <v>33.01</v>
      </c>
      <c r="L38" s="67">
        <f t="shared" si="5"/>
        <v>0.9824404761904761</v>
      </c>
      <c r="M38" s="68" t="s">
        <v>31</v>
      </c>
      <c r="N38" s="69" t="s">
        <v>93</v>
      </c>
      <c r="O38" s="70"/>
    </row>
    <row r="39" spans="1:15" ht="34.5" customHeight="1">
      <c r="A39" s="19">
        <v>35</v>
      </c>
      <c r="B39" s="33"/>
      <c r="C39" s="34"/>
      <c r="D39" s="20" t="s">
        <v>94</v>
      </c>
      <c r="E39" s="20" t="s">
        <v>30</v>
      </c>
      <c r="F39" s="32">
        <v>16</v>
      </c>
      <c r="G39" s="32"/>
      <c r="H39" s="32">
        <v>16</v>
      </c>
      <c r="I39" s="32">
        <v>15.49</v>
      </c>
      <c r="J39" s="32"/>
      <c r="K39" s="32">
        <v>15.49</v>
      </c>
      <c r="L39" s="67">
        <f t="shared" si="5"/>
        <v>0.968125</v>
      </c>
      <c r="M39" s="68" t="s">
        <v>31</v>
      </c>
      <c r="N39" s="69" t="s">
        <v>95</v>
      </c>
      <c r="O39" s="70"/>
    </row>
    <row r="40" spans="1:15" ht="34.5" customHeight="1">
      <c r="A40" s="19">
        <v>36</v>
      </c>
      <c r="B40" s="33"/>
      <c r="C40" s="34"/>
      <c r="D40" s="20" t="s">
        <v>96</v>
      </c>
      <c r="E40" s="20" t="s">
        <v>30</v>
      </c>
      <c r="F40" s="32">
        <v>7.6</v>
      </c>
      <c r="G40" s="32"/>
      <c r="H40" s="32">
        <v>7.6</v>
      </c>
      <c r="I40" s="32">
        <v>7.488</v>
      </c>
      <c r="J40" s="32"/>
      <c r="K40" s="32">
        <v>7.488</v>
      </c>
      <c r="L40" s="67">
        <f t="shared" si="5"/>
        <v>0.985263157894737</v>
      </c>
      <c r="M40" s="68" t="s">
        <v>53</v>
      </c>
      <c r="N40" s="69" t="s">
        <v>97</v>
      </c>
      <c r="O40" s="70"/>
    </row>
    <row r="41" spans="1:15" ht="34.5" customHeight="1">
      <c r="A41" s="19">
        <v>37</v>
      </c>
      <c r="B41" s="33"/>
      <c r="C41" s="35"/>
      <c r="D41" s="20" t="s">
        <v>98</v>
      </c>
      <c r="E41" s="20" t="s">
        <v>30</v>
      </c>
      <c r="F41" s="32">
        <v>9</v>
      </c>
      <c r="G41" s="32"/>
      <c r="H41" s="32">
        <v>9</v>
      </c>
      <c r="I41" s="32">
        <v>8.78</v>
      </c>
      <c r="J41" s="32"/>
      <c r="K41" s="32">
        <v>8.78</v>
      </c>
      <c r="L41" s="67">
        <f t="shared" si="5"/>
        <v>0.9755555555555555</v>
      </c>
      <c r="M41" s="68" t="s">
        <v>31</v>
      </c>
      <c r="N41" s="69" t="s">
        <v>99</v>
      </c>
      <c r="O41" s="70"/>
    </row>
    <row r="42" spans="1:15" ht="34.5" customHeight="1">
      <c r="A42" s="19">
        <v>38</v>
      </c>
      <c r="B42" s="33"/>
      <c r="C42" s="36" t="s">
        <v>100</v>
      </c>
      <c r="D42" s="37"/>
      <c r="E42" s="37"/>
      <c r="F42" s="17"/>
      <c r="G42" s="17"/>
      <c r="H42" s="17"/>
      <c r="I42" s="17"/>
      <c r="J42" s="17"/>
      <c r="K42" s="17"/>
      <c r="L42" s="17"/>
      <c r="M42" s="52"/>
      <c r="N42" s="52"/>
      <c r="O42" s="53"/>
    </row>
    <row r="43" spans="1:15" ht="34.5" customHeight="1">
      <c r="A43" s="19">
        <v>39</v>
      </c>
      <c r="B43" s="33"/>
      <c r="C43" s="36" t="s">
        <v>101</v>
      </c>
      <c r="D43" s="38" t="s">
        <v>102</v>
      </c>
      <c r="E43" s="38" t="s">
        <v>30</v>
      </c>
      <c r="F43" s="39">
        <v>81.92</v>
      </c>
      <c r="G43" s="40" t="s">
        <v>103</v>
      </c>
      <c r="H43" s="39">
        <v>81.92</v>
      </c>
      <c r="I43" s="39">
        <v>81.92</v>
      </c>
      <c r="J43" s="40" t="s">
        <v>103</v>
      </c>
      <c r="K43" s="39">
        <v>81.92</v>
      </c>
      <c r="L43" s="71">
        <v>1</v>
      </c>
      <c r="M43" s="72" t="s">
        <v>53</v>
      </c>
      <c r="N43" s="72" t="s">
        <v>104</v>
      </c>
      <c r="O43" s="73" t="s">
        <v>105</v>
      </c>
    </row>
    <row r="44" spans="1:15" ht="34.5" customHeight="1">
      <c r="A44" s="19">
        <v>40</v>
      </c>
      <c r="B44" s="33"/>
      <c r="C44" s="36" t="s">
        <v>106</v>
      </c>
      <c r="D44" s="38" t="s">
        <v>107</v>
      </c>
      <c r="E44" s="38" t="s">
        <v>30</v>
      </c>
      <c r="F44" s="39">
        <v>77.7</v>
      </c>
      <c r="G44" s="39"/>
      <c r="H44" s="39">
        <v>77.7</v>
      </c>
      <c r="I44" s="39">
        <v>77.7</v>
      </c>
      <c r="J44" s="39"/>
      <c r="K44" s="39">
        <v>77.7</v>
      </c>
      <c r="L44" s="74">
        <v>1</v>
      </c>
      <c r="M44" s="75" t="s">
        <v>31</v>
      </c>
      <c r="N44" s="76" t="s">
        <v>108</v>
      </c>
      <c r="O44" s="70"/>
    </row>
    <row r="45" spans="1:15" ht="73.5" customHeight="1">
      <c r="A45" s="19">
        <v>41</v>
      </c>
      <c r="B45" s="33"/>
      <c r="C45" s="36" t="s">
        <v>109</v>
      </c>
      <c r="D45" s="38" t="s">
        <v>110</v>
      </c>
      <c r="E45" s="38" t="s">
        <v>30</v>
      </c>
      <c r="F45" s="39">
        <v>804.99</v>
      </c>
      <c r="G45" s="39">
        <v>0</v>
      </c>
      <c r="H45" s="39">
        <v>804.99</v>
      </c>
      <c r="I45" s="39">
        <v>804.32</v>
      </c>
      <c r="J45" s="39">
        <v>0</v>
      </c>
      <c r="K45" s="39">
        <v>804.32</v>
      </c>
      <c r="L45" s="74">
        <f>I45/F45</f>
        <v>0.9991676915241183</v>
      </c>
      <c r="M45" s="75" t="s">
        <v>31</v>
      </c>
      <c r="N45" s="77" t="s">
        <v>111</v>
      </c>
      <c r="O45" s="78"/>
    </row>
    <row r="46" spans="1:15" ht="61.5" customHeight="1">
      <c r="A46" s="19">
        <v>42</v>
      </c>
      <c r="B46" s="33"/>
      <c r="C46" s="36" t="s">
        <v>112</v>
      </c>
      <c r="D46" s="36" t="s">
        <v>113</v>
      </c>
      <c r="E46" s="38" t="s">
        <v>30</v>
      </c>
      <c r="F46" s="41">
        <v>25</v>
      </c>
      <c r="G46" s="41"/>
      <c r="H46" s="41">
        <v>25</v>
      </c>
      <c r="I46" s="41">
        <v>25</v>
      </c>
      <c r="J46" s="41"/>
      <c r="K46" s="41">
        <v>25</v>
      </c>
      <c r="L46" s="74">
        <v>1</v>
      </c>
      <c r="M46" s="79" t="s">
        <v>31</v>
      </c>
      <c r="N46" s="41" t="s">
        <v>114</v>
      </c>
      <c r="O46" s="80"/>
    </row>
    <row r="47" spans="1:15" ht="34.5" customHeight="1">
      <c r="A47" s="19">
        <v>43</v>
      </c>
      <c r="B47" s="33"/>
      <c r="C47" s="36" t="s">
        <v>115</v>
      </c>
      <c r="D47" s="37"/>
      <c r="E47" s="37"/>
      <c r="F47" s="17"/>
      <c r="G47" s="17"/>
      <c r="H47" s="17"/>
      <c r="I47" s="17"/>
      <c r="J47" s="17"/>
      <c r="K47" s="17"/>
      <c r="L47" s="17"/>
      <c r="M47" s="52"/>
      <c r="N47" s="52"/>
      <c r="O47" s="53"/>
    </row>
    <row r="48" spans="1:15" ht="34.5" customHeight="1">
      <c r="A48" s="19">
        <v>44</v>
      </c>
      <c r="B48" s="33"/>
      <c r="C48" s="36" t="s">
        <v>116</v>
      </c>
      <c r="D48" s="37"/>
      <c r="E48" s="37"/>
      <c r="F48" s="17"/>
      <c r="G48" s="17"/>
      <c r="H48" s="17"/>
      <c r="I48" s="17"/>
      <c r="J48" s="17"/>
      <c r="K48" s="17"/>
      <c r="L48" s="17"/>
      <c r="M48" s="52"/>
      <c r="N48" s="52"/>
      <c r="O48" s="53"/>
    </row>
    <row r="49" spans="1:15" ht="34.5" customHeight="1">
      <c r="A49" s="19">
        <v>45</v>
      </c>
      <c r="B49" s="33"/>
      <c r="C49" s="36" t="s">
        <v>117</v>
      </c>
      <c r="D49" s="37"/>
      <c r="E49" s="37"/>
      <c r="F49" s="17"/>
      <c r="G49" s="17"/>
      <c r="H49" s="17"/>
      <c r="I49" s="17"/>
      <c r="J49" s="17"/>
      <c r="K49" s="17"/>
      <c r="L49" s="17"/>
      <c r="M49" s="52"/>
      <c r="N49" s="52"/>
      <c r="O49" s="53"/>
    </row>
    <row r="50" spans="1:15" ht="34.5" customHeight="1">
      <c r="A50" s="19">
        <v>46</v>
      </c>
      <c r="B50" s="33"/>
      <c r="C50" s="36" t="s">
        <v>118</v>
      </c>
      <c r="D50" s="37"/>
      <c r="E50" s="37"/>
      <c r="F50" s="17"/>
      <c r="G50" s="17"/>
      <c r="H50" s="17"/>
      <c r="I50" s="17"/>
      <c r="J50" s="17"/>
      <c r="K50" s="17"/>
      <c r="L50" s="17"/>
      <c r="M50" s="52"/>
      <c r="N50" s="52"/>
      <c r="O50" s="53"/>
    </row>
    <row r="51" spans="1:15" ht="34.5" customHeight="1">
      <c r="A51" s="19">
        <v>47</v>
      </c>
      <c r="B51" s="33"/>
      <c r="C51" s="36" t="s">
        <v>119</v>
      </c>
      <c r="D51" s="37"/>
      <c r="E51" s="37"/>
      <c r="F51" s="17"/>
      <c r="G51" s="17"/>
      <c r="H51" s="17"/>
      <c r="I51" s="17"/>
      <c r="J51" s="17"/>
      <c r="K51" s="17"/>
      <c r="L51" s="17"/>
      <c r="M51" s="52"/>
      <c r="N51" s="52"/>
      <c r="O51" s="53"/>
    </row>
    <row r="52" spans="1:15" ht="34.5" customHeight="1">
      <c r="A52" s="19">
        <v>48</v>
      </c>
      <c r="B52" s="33"/>
      <c r="C52" s="36" t="s">
        <v>120</v>
      </c>
      <c r="D52" s="36" t="s">
        <v>121</v>
      </c>
      <c r="E52" s="36" t="s">
        <v>30</v>
      </c>
      <c r="F52" s="41">
        <v>39.456</v>
      </c>
      <c r="G52" s="41"/>
      <c r="H52" s="41">
        <v>39.456</v>
      </c>
      <c r="I52" s="41">
        <v>39.456</v>
      </c>
      <c r="J52" s="41"/>
      <c r="K52" s="41">
        <v>39.456</v>
      </c>
      <c r="L52" s="81">
        <v>1</v>
      </c>
      <c r="M52" s="79" t="s">
        <v>31</v>
      </c>
      <c r="N52" s="41" t="s">
        <v>122</v>
      </c>
      <c r="O52" s="80" t="s">
        <v>123</v>
      </c>
    </row>
    <row r="53" spans="1:15" ht="34.5" customHeight="1">
      <c r="A53" s="19">
        <v>49</v>
      </c>
      <c r="B53" s="42"/>
      <c r="C53" s="36" t="s">
        <v>124</v>
      </c>
      <c r="D53" s="36"/>
      <c r="E53" s="36"/>
      <c r="F53" s="41"/>
      <c r="G53" s="41"/>
      <c r="H53" s="41"/>
      <c r="I53" s="41"/>
      <c r="J53" s="41"/>
      <c r="K53" s="41"/>
      <c r="L53" s="41"/>
      <c r="M53" s="79"/>
      <c r="N53" s="79"/>
      <c r="O53" s="80"/>
    </row>
    <row r="54" spans="1:15" ht="63.75" customHeight="1">
      <c r="A54" s="19">
        <v>50</v>
      </c>
      <c r="B54" s="43" t="s">
        <v>125</v>
      </c>
      <c r="C54" s="36" t="s">
        <v>126</v>
      </c>
      <c r="D54" s="27" t="s">
        <v>127</v>
      </c>
      <c r="E54" s="27" t="s">
        <v>30</v>
      </c>
      <c r="F54" s="44">
        <v>1580.06242</v>
      </c>
      <c r="G54" s="44">
        <v>0</v>
      </c>
      <c r="H54" s="45">
        <f>F54</f>
        <v>1580.06242</v>
      </c>
      <c r="I54" s="44">
        <f>F54</f>
        <v>1580.06242</v>
      </c>
      <c r="J54" s="44">
        <v>0</v>
      </c>
      <c r="K54" s="45">
        <f>I54</f>
        <v>1580.06242</v>
      </c>
      <c r="L54" s="82">
        <f>I54/F54</f>
        <v>1</v>
      </c>
      <c r="M54" s="83" t="s">
        <v>31</v>
      </c>
      <c r="N54" s="84" t="s">
        <v>128</v>
      </c>
      <c r="O54" s="85" t="s">
        <v>129</v>
      </c>
    </row>
    <row r="55" spans="1:15" ht="34.5" customHeight="1">
      <c r="A55" s="19">
        <v>51</v>
      </c>
      <c r="B55" s="43" t="s">
        <v>130</v>
      </c>
      <c r="C55" s="36" t="s">
        <v>131</v>
      </c>
      <c r="D55" s="37"/>
      <c r="E55" s="37"/>
      <c r="F55" s="18"/>
      <c r="G55" s="18"/>
      <c r="H55" s="18"/>
      <c r="I55" s="18"/>
      <c r="J55" s="18"/>
      <c r="K55" s="18"/>
      <c r="L55" s="17"/>
      <c r="M55" s="52"/>
      <c r="N55" s="52"/>
      <c r="O55" s="53"/>
    </row>
    <row r="56" spans="1:15" ht="34.5" customHeight="1">
      <c r="A56" s="19">
        <v>52</v>
      </c>
      <c r="B56" s="30" t="s">
        <v>132</v>
      </c>
      <c r="C56" s="36" t="s">
        <v>133</v>
      </c>
      <c r="D56" s="27" t="s">
        <v>134</v>
      </c>
      <c r="E56" s="27" t="s">
        <v>30</v>
      </c>
      <c r="F56" s="44">
        <v>91.88</v>
      </c>
      <c r="G56" s="44">
        <v>0</v>
      </c>
      <c r="H56" s="44">
        <v>91.88</v>
      </c>
      <c r="I56" s="44">
        <v>91.88</v>
      </c>
      <c r="J56" s="44">
        <v>0</v>
      </c>
      <c r="K56" s="44">
        <v>91.88</v>
      </c>
      <c r="L56" s="82">
        <f aca="true" t="shared" si="6" ref="L56:L62">H56/I56</f>
        <v>1</v>
      </c>
      <c r="M56" s="83" t="s">
        <v>31</v>
      </c>
      <c r="N56" s="86" t="s">
        <v>135</v>
      </c>
      <c r="O56" s="53"/>
    </row>
    <row r="57" spans="1:15" ht="34.5" customHeight="1">
      <c r="A57" s="19"/>
      <c r="B57" s="33"/>
      <c r="C57" s="46" t="s">
        <v>136</v>
      </c>
      <c r="D57" s="27" t="s">
        <v>137</v>
      </c>
      <c r="E57" s="27" t="s">
        <v>30</v>
      </c>
      <c r="F57" s="44">
        <v>22.75</v>
      </c>
      <c r="G57" s="44">
        <v>0</v>
      </c>
      <c r="H57" s="44">
        <v>22.75</v>
      </c>
      <c r="I57" s="44">
        <v>22.7235</v>
      </c>
      <c r="J57" s="44">
        <v>0</v>
      </c>
      <c r="K57" s="44">
        <v>22.7235</v>
      </c>
      <c r="L57" s="82">
        <f t="shared" si="6"/>
        <v>1.0011661935881355</v>
      </c>
      <c r="M57" s="83" t="s">
        <v>31</v>
      </c>
      <c r="N57" s="86" t="s">
        <v>138</v>
      </c>
      <c r="O57" s="53"/>
    </row>
    <row r="58" spans="1:15" ht="34.5" customHeight="1">
      <c r="A58" s="19"/>
      <c r="B58" s="33"/>
      <c r="C58" s="47"/>
      <c r="D58" s="27" t="s">
        <v>139</v>
      </c>
      <c r="E58" s="27" t="s">
        <v>30</v>
      </c>
      <c r="F58" s="44">
        <v>45.6</v>
      </c>
      <c r="G58" s="44">
        <v>0</v>
      </c>
      <c r="H58" s="44">
        <v>45.6</v>
      </c>
      <c r="I58" s="44">
        <v>45.576835</v>
      </c>
      <c r="J58" s="44">
        <v>0</v>
      </c>
      <c r="K58" s="44">
        <v>45.576835</v>
      </c>
      <c r="L58" s="82">
        <f t="shared" si="6"/>
        <v>1.0005082625855877</v>
      </c>
      <c r="M58" s="83" t="s">
        <v>31</v>
      </c>
      <c r="N58" s="86" t="s">
        <v>140</v>
      </c>
      <c r="O58" s="53"/>
    </row>
    <row r="59" spans="1:15" ht="34.5" customHeight="1">
      <c r="A59" s="19"/>
      <c r="B59" s="33"/>
      <c r="C59" s="47"/>
      <c r="D59" s="27" t="s">
        <v>141</v>
      </c>
      <c r="E59" s="27" t="s">
        <v>30</v>
      </c>
      <c r="F59" s="44">
        <v>40.53</v>
      </c>
      <c r="G59" s="44">
        <v>0</v>
      </c>
      <c r="H59" s="44">
        <v>40.53</v>
      </c>
      <c r="I59" s="44">
        <v>40.50445</v>
      </c>
      <c r="J59" s="44">
        <v>0</v>
      </c>
      <c r="K59" s="44">
        <v>40.50445</v>
      </c>
      <c r="L59" s="82">
        <f t="shared" si="6"/>
        <v>1.0006307948879691</v>
      </c>
      <c r="M59" s="83" t="s">
        <v>31</v>
      </c>
      <c r="N59" s="86" t="s">
        <v>142</v>
      </c>
      <c r="O59" s="53"/>
    </row>
    <row r="60" spans="1:15" ht="34.5" customHeight="1">
      <c r="A60" s="19"/>
      <c r="B60" s="33"/>
      <c r="C60" s="47"/>
      <c r="D60" s="27" t="s">
        <v>143</v>
      </c>
      <c r="E60" s="27" t="s">
        <v>30</v>
      </c>
      <c r="F60" s="44">
        <v>12.5</v>
      </c>
      <c r="G60" s="44">
        <v>0</v>
      </c>
      <c r="H60" s="44">
        <v>12.5</v>
      </c>
      <c r="I60" s="44">
        <v>12.331625</v>
      </c>
      <c r="J60" s="44">
        <v>0</v>
      </c>
      <c r="K60" s="44">
        <v>12.331625</v>
      </c>
      <c r="L60" s="82">
        <f t="shared" si="6"/>
        <v>1.013653918279221</v>
      </c>
      <c r="M60" s="83" t="s">
        <v>31</v>
      </c>
      <c r="N60" s="83" t="s">
        <v>144</v>
      </c>
      <c r="O60" s="53"/>
    </row>
    <row r="61" spans="1:15" ht="34.5" customHeight="1">
      <c r="A61" s="19"/>
      <c r="B61" s="33"/>
      <c r="C61" s="47"/>
      <c r="D61" s="27" t="s">
        <v>145</v>
      </c>
      <c r="E61" s="27" t="s">
        <v>30</v>
      </c>
      <c r="F61" s="44">
        <v>6.1</v>
      </c>
      <c r="G61" s="44">
        <v>0</v>
      </c>
      <c r="H61" s="44">
        <v>6.1</v>
      </c>
      <c r="I61" s="44">
        <v>6.0875</v>
      </c>
      <c r="J61" s="44">
        <v>0</v>
      </c>
      <c r="K61" s="44">
        <v>6.0875</v>
      </c>
      <c r="L61" s="82">
        <f t="shared" si="6"/>
        <v>1.002053388090349</v>
      </c>
      <c r="M61" s="83" t="s">
        <v>31</v>
      </c>
      <c r="N61" s="86" t="s">
        <v>146</v>
      </c>
      <c r="O61" s="53"/>
    </row>
    <row r="62" spans="1:15" ht="34.5" customHeight="1">
      <c r="A62" s="19">
        <v>53</v>
      </c>
      <c r="B62" s="42"/>
      <c r="C62" s="48"/>
      <c r="D62" s="27" t="s">
        <v>147</v>
      </c>
      <c r="E62" s="27" t="s">
        <v>30</v>
      </c>
      <c r="F62" s="44">
        <v>1.9</v>
      </c>
      <c r="G62" s="44">
        <v>0</v>
      </c>
      <c r="H62" s="44">
        <v>1.9</v>
      </c>
      <c r="I62" s="44">
        <v>1.897656</v>
      </c>
      <c r="J62" s="44">
        <v>0</v>
      </c>
      <c r="K62" s="44">
        <v>1.897656</v>
      </c>
      <c r="L62" s="82">
        <f t="shared" si="6"/>
        <v>1.0012352080672156</v>
      </c>
      <c r="M62" s="83" t="s">
        <v>31</v>
      </c>
      <c r="N62" s="86" t="s">
        <v>148</v>
      </c>
      <c r="O62" s="53"/>
    </row>
    <row r="63" spans="1:15" ht="34.5" customHeight="1">
      <c r="A63" s="19">
        <v>54</v>
      </c>
      <c r="B63" s="30" t="s">
        <v>149</v>
      </c>
      <c r="C63" s="36" t="s">
        <v>150</v>
      </c>
      <c r="D63" s="37"/>
      <c r="E63" s="37"/>
      <c r="F63" s="17"/>
      <c r="G63" s="17"/>
      <c r="H63" s="17"/>
      <c r="I63" s="17"/>
      <c r="J63" s="17"/>
      <c r="K63" s="17"/>
      <c r="L63" s="17"/>
      <c r="M63" s="52"/>
      <c r="N63" s="52"/>
      <c r="O63" s="53"/>
    </row>
    <row r="64" spans="1:15" ht="34.5" customHeight="1">
      <c r="A64" s="19">
        <v>55</v>
      </c>
      <c r="B64" s="33"/>
      <c r="C64" s="36" t="s">
        <v>151</v>
      </c>
      <c r="D64" s="37"/>
      <c r="E64" s="37"/>
      <c r="F64" s="17"/>
      <c r="G64" s="17"/>
      <c r="H64" s="17"/>
      <c r="I64" s="17"/>
      <c r="J64" s="17"/>
      <c r="K64" s="17"/>
      <c r="L64" s="17"/>
      <c r="M64" s="52"/>
      <c r="N64" s="52"/>
      <c r="O64" s="53"/>
    </row>
    <row r="65" spans="1:15" ht="34.5" customHeight="1">
      <c r="A65" s="19">
        <v>56</v>
      </c>
      <c r="B65" s="42"/>
      <c r="C65" s="36" t="s">
        <v>152</v>
      </c>
      <c r="D65" s="37"/>
      <c r="E65" s="37"/>
      <c r="F65" s="17"/>
      <c r="G65" s="17"/>
      <c r="H65" s="17"/>
      <c r="I65" s="17"/>
      <c r="J65" s="17"/>
      <c r="K65" s="17"/>
      <c r="L65" s="17"/>
      <c r="M65" s="52"/>
      <c r="N65" s="52"/>
      <c r="O65" s="53"/>
    </row>
    <row r="66" spans="1:15" ht="34.5" customHeight="1">
      <c r="A66" s="19">
        <v>57</v>
      </c>
      <c r="B66" s="43" t="s">
        <v>153</v>
      </c>
      <c r="C66" s="36" t="s">
        <v>154</v>
      </c>
      <c r="D66" s="37"/>
      <c r="E66" s="37"/>
      <c r="F66" s="17"/>
      <c r="G66" s="17"/>
      <c r="H66" s="17"/>
      <c r="I66" s="17"/>
      <c r="J66" s="17"/>
      <c r="K66" s="17"/>
      <c r="L66" s="17"/>
      <c r="M66" s="52"/>
      <c r="N66" s="52"/>
      <c r="O66" s="53"/>
    </row>
    <row r="67" spans="1:15" ht="34.5" customHeight="1">
      <c r="A67" s="19">
        <v>58</v>
      </c>
      <c r="B67" s="30" t="s">
        <v>155</v>
      </c>
      <c r="C67" s="36" t="s">
        <v>156</v>
      </c>
      <c r="D67" s="37"/>
      <c r="E67" s="37"/>
      <c r="F67" s="17"/>
      <c r="G67" s="17"/>
      <c r="H67" s="17"/>
      <c r="I67" s="17"/>
      <c r="J67" s="17"/>
      <c r="K67" s="17"/>
      <c r="L67" s="17"/>
      <c r="M67" s="52"/>
      <c r="N67" s="52"/>
      <c r="O67" s="53"/>
    </row>
    <row r="68" spans="1:15" ht="34.5" customHeight="1">
      <c r="A68" s="19">
        <v>59</v>
      </c>
      <c r="B68" s="42"/>
      <c r="C68" s="36" t="s">
        <v>157</v>
      </c>
      <c r="D68" s="37"/>
      <c r="E68" s="37"/>
      <c r="F68" s="17"/>
      <c r="G68" s="17"/>
      <c r="H68" s="17"/>
      <c r="I68" s="17"/>
      <c r="J68" s="17"/>
      <c r="K68" s="17"/>
      <c r="L68" s="17"/>
      <c r="M68" s="52"/>
      <c r="N68" s="52"/>
      <c r="O68" s="53"/>
    </row>
    <row r="69" spans="1:15" ht="87" customHeight="1">
      <c r="A69" s="87" t="s">
        <v>158</v>
      </c>
      <c r="B69" s="87"/>
      <c r="C69" s="88"/>
      <c r="D69" s="88"/>
      <c r="E69" s="88"/>
      <c r="F69" s="88"/>
      <c r="G69" s="88"/>
      <c r="H69" s="88"/>
      <c r="I69" s="88"/>
      <c r="J69" s="88"/>
      <c r="K69" s="88"/>
      <c r="L69" s="88"/>
      <c r="M69" s="88"/>
      <c r="N69" s="88"/>
      <c r="O69" s="88"/>
    </row>
  </sheetData>
  <sheetProtection/>
  <mergeCells count="28">
    <mergeCell ref="A2:O2"/>
    <mergeCell ref="F4:H4"/>
    <mergeCell ref="I4:K4"/>
    <mergeCell ref="A7:E7"/>
    <mergeCell ref="A69:O69"/>
    <mergeCell ref="A4:A5"/>
    <mergeCell ref="B4:B5"/>
    <mergeCell ref="B8:B22"/>
    <mergeCell ref="B23:B35"/>
    <mergeCell ref="B36:B53"/>
    <mergeCell ref="B56:B62"/>
    <mergeCell ref="B63:B65"/>
    <mergeCell ref="B67:B68"/>
    <mergeCell ref="C4:C5"/>
    <mergeCell ref="C9:C10"/>
    <mergeCell ref="C12:C13"/>
    <mergeCell ref="C16:C19"/>
    <mergeCell ref="C20:C22"/>
    <mergeCell ref="C33:C34"/>
    <mergeCell ref="C36:C41"/>
    <mergeCell ref="C57:C62"/>
    <mergeCell ref="D4:D5"/>
    <mergeCell ref="E4:E5"/>
    <mergeCell ref="L4:L5"/>
    <mergeCell ref="N4:N5"/>
    <mergeCell ref="N12:N13"/>
    <mergeCell ref="N21:N22"/>
    <mergeCell ref="O4:O5"/>
  </mergeCells>
  <dataValidations count="1">
    <dataValidation type="list" allowBlank="1" showInputMessage="1" showErrorMessage="1" sqref="M8 M9 M10 M11 M12 M13 M14 M15 M16 M20 M21 M22 M23 M33 M34 M35 M36 M37 M38 M39 M40 M41 M42 M43 M55 M58 M59 M60 M61 M62 M63 M64 M17:M19 M24:M32 M44:M46 M47:M51 M52:M54 M56:M57 M65:M68">
      <formula1>"已完工（完成）,建设（实施）中,未开工（实施）"</formula1>
    </dataValidation>
  </dataValidations>
  <printOptions horizontalCentered="1"/>
  <pageMargins left="0.66875" right="0.66875" top="0.7083333333333334" bottom="0.5902777777777778" header="0.5118055555555555" footer="0.5118055555555555"/>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小林</cp:lastModifiedBy>
  <dcterms:created xsi:type="dcterms:W3CDTF">2023-02-10T01:49:14Z</dcterms:created>
  <dcterms:modified xsi:type="dcterms:W3CDTF">2023-03-17T08:30:44Z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